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.fedorov\Desktop\СИЗы 2022\1 квартал\"/>
    </mc:Choice>
  </mc:AlternateContent>
  <xr:revisionPtr revIDLastSave="0" documentId="13_ncr:1_{6D6ED2AF-9418-4E4D-9D6C-CAE721D63CCA}" xr6:coauthVersionLast="40" xr6:coauthVersionMax="47" xr10:uidLastSave="{00000000-0000-0000-0000-000000000000}"/>
  <bookViews>
    <workbookView xWindow="0" yWindow="0" windowWidth="7500" windowHeight="4260" tabRatio="735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ЗнЗ образец (2)" sheetId="18" r:id="rId4"/>
    <sheet name="Вспомогательные материалы" sheetId="9" state="hidden" r:id="rId5"/>
    <sheet name="СИЗ" sheetId="10" state="hidden" r:id="rId6"/>
    <sheet name="Лист1" sheetId="12" state="hidden" r:id="rId7"/>
  </sheets>
  <definedNames>
    <definedName name="_xlnm.Print_Area" localSheetId="3">'ЗнЗ образец (2)'!$A$1:$L$31</definedName>
  </definedNames>
  <calcPr calcId="191029"/>
</workbook>
</file>

<file path=xl/calcChain.xml><?xml version="1.0" encoding="utf-8"?>
<calcChain xmlns="http://schemas.openxmlformats.org/spreadsheetml/2006/main"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<sst xmlns="http://schemas.openxmlformats.org/spreadsheetml/2006/main" count="393" uniqueCount="210">
  <si>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</si>
  <si>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</si>
  <si>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</si>
  <si>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</si>
  <si>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</si>
  <si>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</si>
  <si>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</si>
  <si>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</si>
  <si>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</si>
  <si>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</si>
  <si>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</si>
  <si>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</si>
  <si>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</si>
  <si>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</si>
  <si>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</si>
  <si>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</si>
  <si>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</si>
  <si>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</si>
  <si>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</si>
  <si>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</si>
  <si>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</si>
  <si>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</si>
  <si>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</si>
  <si>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</si>
  <si>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</si>
  <si>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</si>
  <si>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</si>
  <si>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</si>
  <si>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</si>
  <si>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</si>
  <si>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</si>
  <si>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</si>
  <si>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</si>
  <si>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</si>
  <si>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</si>
  <si>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</si>
  <si>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</si>
  <si>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</si>
  <si>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</si>
  <si>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</si>
  <si>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</si>
  <si>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</si>
  <si>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</si>
  <si>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</si>
  <si>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</si>
  <si>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</si>
  <si>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</si>
  <si>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</si>
  <si>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</si>
  <si>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</si>
  <si>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</si>
  <si>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</si>
  <si>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</si>
  <si>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</si>
  <si>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</si>
  <si>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</si>
  <si>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</si>
  <si>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</si>
  <si>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</si>
  <si>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</si>
  <si>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</si>
  <si>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</si>
  <si>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</si>
  <si>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</si>
  <si>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</si>
  <si>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</si>
  <si>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</si>
  <si>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</si>
  <si>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</si>
  <si>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</si>
  <si>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</si>
  <si>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</si>
  <si>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</si>
  <si>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</si>
  <si>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</si>
  <si>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</si>
  <si>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</si>
  <si>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</si>
  <si>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</si>
  <si>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</si>
  <si>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</si>
  <si>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</si>
  <si>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</si>
  <si>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</si>
  <si>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</si>
  <si>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</si>
  <si>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</si>
  <si>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</si>
  <si>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</si>
  <si>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</si>
  <si>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</si>
  <si>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</si>
  <si>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</si>
  <si>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</si>
  <si>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</si>
  <si>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</si>
  <si>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</si>
  <si>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</si>
  <si>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</si>
  <si>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</si>
  <si>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</si>
  <si>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</si>
  <si>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</si>
  <si>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</si>
  <si>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</si>
  <si>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</si>
  <si>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</si>
  <si>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</si>
  <si>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</si>
  <si>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</si>
  <si>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</si>
  <si>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</si>
  <si>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</si>
  <si>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</si>
  <si>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</si>
  <si>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</si>
  <si>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</si>
  <si>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</si>
  <si>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</si>
  <si>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</si>
  <si>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</si>
  <si>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</si>
  <si>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</si>
  <si>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</si>
  <si>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</si>
  <si>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</si>
  <si>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</si>
  <si>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</si>
  <si>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</si>
  <si>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</si>
  <si>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</si>
  <si>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</si>
  <si>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</si>
  <si>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</si>
  <si>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</si>
  <si>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</si>
  <si>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</si>
  <si>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</si>
  <si>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</si>
  <si>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</si>
  <si>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</si>
  <si>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</si>
  <si>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</si>
  <si>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</si>
  <si>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</si>
  <si>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</si>
  <si>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</si>
  <si>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</si>
  <si>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</si>
  <si>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</si>
  <si>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</si>
  <si>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</si>
  <si>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</si>
  <si>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</si>
  <si>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</si>
  <si>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</si>
  <si>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</si>
  <si>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Количество</t>
  </si>
  <si>
    <t>1</t>
  </si>
  <si>
    <t>3</t>
  </si>
  <si>
    <t>4</t>
  </si>
  <si>
    <t>5</t>
  </si>
  <si>
    <t>2</t>
  </si>
  <si>
    <t>Итого :</t>
  </si>
  <si>
    <t xml:space="preserve">Наименование                                  </t>
  </si>
  <si>
    <t>Параметры 
(номер детали, артикул, нормативная документация и др.)</t>
  </si>
  <si>
    <t xml:space="preserve">шт </t>
  </si>
  <si>
    <t>Очки защитные открытого типа.</t>
  </si>
  <si>
    <t>Перчатки резиновые</t>
  </si>
  <si>
    <t>Халат  хлопчатобумажный (белый)</t>
  </si>
  <si>
    <t xml:space="preserve">Перчатки х/б с точечным ПВХ покрытием (ЛЗ-2) 
</t>
  </si>
  <si>
    <t>Перчатки комбинированные (трикотаж с ПВХ)</t>
  </si>
  <si>
    <t xml:space="preserve">Перчатки краги с полным нитрилным покрытием </t>
  </si>
  <si>
    <t>Краги спилковые</t>
  </si>
  <si>
    <t>Перчатки комбинированные (х/б ткань с фурнитурной кожей)</t>
  </si>
  <si>
    <t>Костюм брезентовый</t>
  </si>
  <si>
    <t>Костюм суконный</t>
  </si>
  <si>
    <t xml:space="preserve">Костюм для защиты от растворов кислот и щелочей </t>
  </si>
  <si>
    <t xml:space="preserve">Очки защитные (резчики)  </t>
  </si>
  <si>
    <t>Нарукавники брезентовые</t>
  </si>
  <si>
    <t>Перчатки комбинированные (защита от порезов и проколов)</t>
  </si>
  <si>
    <t>Туфли облегченные</t>
  </si>
  <si>
    <t>Перчатки полимерного покрытия</t>
  </si>
  <si>
    <t xml:space="preserve">Сапоги литейщика </t>
  </si>
  <si>
    <t>Перчатки кожаные комбинированные (на велкролипучке)</t>
  </si>
  <si>
    <t>Костюм мужской суконный.
Предназначен для защиты рабочих от термического воздействия, капель расплавленного металла, термических повреждений от контакта с поверхностями, нагретыми до высоких температур.
В комплекте: куртка и брюки.
Ткань: сукно шинельное с ОП.
Состав: 90% шерсть валяная, 10% полиэфир.
Свойства: ОПЗ, ТК, ОП.
Усадка: 0%. 
Плотность: 680гр/м².</t>
  </si>
  <si>
    <t>Фото</t>
  </si>
  <si>
    <t xml:space="preserve">Костюм мужской брезентовый для сварщика.
Предназначен для защиты от теплового воздействия сварочной дуги, искр и окалин, а также для защиты от значительных истирающих нагрузок.
В комплекте: куртка и брюки.
Ткань: брезент, Огнестойкая Пропитка.
Состав: 100% хлопок.
Свойства:ОПЗ, ОП, защита от окалин не более 40сек.
Плотность: 380гр/м². </t>
  </si>
  <si>
    <t>Для защиты от испарения кислот: серной, азотной.                                      КУРТКА:
- с центральной потайной застёжкой на петли и пуговицы
- на левой полочке накладной карман
- боковые карманы куртки – внутренние , в рельефных швах
- рукава втачные
- воротник отложной с прямыми концами
БРЮКИ:
- прямые с притачным поясом со шлевками
- с застежкой в среднем шве передних половинок на петли и пуговицы и одну петлю и пуговицу на поясе
- передние половинки с боковыми накладными карманами
- в вершинах шаговых швов вентиляционные отверстия в виде прорезных обметанных петель</t>
  </si>
  <si>
    <t>Очки, состоящие из термостойкого корпуса, светофильтра из поликарбоната или упрочненного стекла, обтюратора, обеспечивающего плотное прилегание к лицу, и термостойкой наголовной ленты с регулировкой длины по размеру. Возможна конструкция двойных закрытых очков с откидными светофильтрами. Линзы очков должны полностью исключать оптическое искажение и должны соответствовать оптическому классу N 1.</t>
  </si>
  <si>
    <t>Брезентовые нарукавники используются для защиты спецодежды от загрязнения, истирания, от горячих искр, брызг расплавленного материала.На изделии сделаны резинки для фиксации нарукавников.- материал: брезент</t>
  </si>
  <si>
    <t>Защита от частиц мелкодисперционной пыли, жидкостей, жидких химикатов низкой концентрации, твердых аэрозолей, органических растворителей, смол, масел. Плотность: 40/м2 Размер: 44-66 Цвет: белый</t>
  </si>
  <si>
    <t>Назначение: для защиты от механических воздействий (истирания, проколов, порезов); металлообработка, автомобильная промышленность, стекольная промышленность, работа со стеклом.</t>
  </si>
  <si>
    <t>Перчатки 0255 кожаные комбинированные  предназначены для защиты рук от механических воздействий (истирание, прокол, порез). Перчатки из светлой высококачественной кожи. Кожа свиная специальной выделки, сорт АВ (0,8 мм +/– 0,1 мм). Тыльная сторона из плотного эластичного трикотажа. Манжет на велкро (липучке).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водителей, монтажников, и во всех случаях, когда требуется высокая чувствительность и низкая утомляемость.</t>
  </si>
  <si>
    <t>Перчатки комбинированные из мягкой высококачественной фурнитурной кожи и х/б ткани, цельная ладонь</t>
  </si>
  <si>
    <t xml:space="preserve">Краги сварщика спилковые
Назначение: Защита от тепловых воздействий, от искр и брызг расплавленного металла, при работе связанной с про-ведением интенсивных сварочных работ. Мягкие и удобные в рабо-те.
Из кожевенного спилка толщиной 1,1 - 1,3 мм.
Длина: 360 ± 5 мм.   </t>
  </si>
  <si>
    <t>Материал: хлопковая ткань, облитая нитриловым каучуком
Внутреннее покрытие: ворсовая ткань из 100% хлопка
Манжет: крага полный отлив; крага, частичный облив; трикотажная манжета; трикотажный, частичный облив.
Размеры: S-XL
Нефтегазодобывающая, химическая, перерабатывающая промышленность, строительство, сельское хозяйство, металлопрокат.</t>
  </si>
  <si>
    <t>Сапоги литейщика, для использования в горячих цехах, на производстве при работе в условиях повышенных температур. Подносок: сталь (200 Дж) Метод крепления: литьевой Цвет: черный Подошва: термополиуретан Верх обуви: натуральная кожа "Юфть" От ударов в носочной части энергией 200 Дж: Да Вес: 1.25 кг. Объем: 0.013 м3</t>
  </si>
  <si>
    <t>Перчатки трикотажные с вязаными манжетами , полимерным покрытием . для Защиты рук от механических воздействий и общих производственных загрязнений.  Техническое описание Перчатки пятипалые с вязаными эластичными манжетами и с полимерным покрытием. Материал покрытия Поливинилхлорид .</t>
  </si>
  <si>
    <t>Перчатки трикотажные с ПВХ покрытием.
Описание: Перчатки трикотажные х/б, кругловязаные. Плотная вязка. Одностороннее точечное ПВХ покрытие. Раздельные, на левую и правую руку.</t>
  </si>
  <si>
    <t>ПЕРЧАТКИ ТРИКОТАЖНЫЕ ПЭ-65%, Х/Б 35% УПЛОТНЕННЫЕ С ПВХ ТОЧКОЙ "ЕВРО", ПЕРЧАТКИ ТРИКОТАЖНЫЕ УПЛОТНЕННЫЕ С ПВХ ТОЧКОЙ 100% Х/Б, ПЕРЧАТКИ ТРИКОТАЖНЫЕ "ВАМПИРКИ"</t>
  </si>
  <si>
    <t xml:space="preserve">Халат х/б женский, Цвет: Белый. 
Предназначен для защиты от общепроизводственных загрязнений.
Халат классический, с длинными рукавами,трапецивидного  силуэта с застежкой  на пуговицах, накладными карманами. Контрастная отделка.На левой полочке значок/логотип TMZ – «васильковый» цвет, диаметр 70 мм.Ткань: смесовая.
Состав: 35% х/б, 65% полиэфир.
Свойства: ОПЗ, МО, ВО, стойкость к истиранию.
Крашение: активное (стойкость к выгоранию и многоч. стиркам).
Усадка: не более 3%.
Гарантия: 50 стирок.
Плотность: 230гр/м². </t>
  </si>
  <si>
    <t xml:space="preserve">Перчатки резиновые лабораторные.
Описание: перчатки толщиной 0,12 мм. 100% нитрил. Отсутствие воска, силикона или наполнителей. Рекомендуются для лабораторных работ с органическими растворителями. Особая стойкость к продуктам нефтепереработки (масла, бензин, керосин), неорганическим и органическим растворителям (ксилол, толуол), кислотам, щелочам, спиртам. Специальное рифление для устойчивого влажного захвата в лабораторных условиях. </t>
  </si>
  <si>
    <t>подошва - двухкомпозиционный полиуретан, маслобензостойкий, антистатический:·  верхний слой полиуретана должен обладать амортизирующими свойствами, нижний слой защитный, изготавливается из износостойкого полиуретана;·  глубина протектора должна составлять 4-4,5мм;·  мягкие манжеты из прочной искусственной кожи;·  пятка усилена жесткой вставкой из термопластичного материала;</t>
  </si>
  <si>
    <t>Очки защитные открытого типа.
Описание: Современный дизайн. Уникальная форма изогнутых линз. Линзы из ударопрочного поликарбоната. Не дают оптических искажений. Хорошее прилегание обеспечивает комфорт и удобство. Регулируемые по длине дужки.</t>
  </si>
  <si>
    <t>пара</t>
  </si>
  <si>
    <t>Жилет сигнальны для гостей с надписью "VIZITOR"</t>
  </si>
  <si>
    <t xml:space="preserve">Жилет сигнальный, модель
Обеспечивает хорошую видимость в любое время суток.
Ткань: полиэфирная. 
Состав: 100%- полиэфир.
Свойства: ОПЗ, повыш. видимости.
Крашение: активное(стойкость к выгоранию и многоч. стиркам).
Усадка: 0%.
Плотность: 180гр/м².
Цвет: оранжевый,красный, синий.
Светоотражающая полоса: ширина 40/50 мм.На левой полочке (над световозврающей полоской) значок/логотип TMZ – «васильковый» цвет, диаметр 70 мм.              </t>
  </si>
  <si>
    <t>Комбинезон одноразовый защитный DIOН  ЛК 40 SP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</si>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</sst>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</numFmts>
  <fonts count="57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</cellStyleXfs>
  <cellXfs count="497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1" fillId="0" borderId="0" xfId="9" applyFont="1" applyAlignment="1" applyProtection="1">
      <alignment horizontal="center"/>
      <protection locked="0"/>
    </xf>
    <xf numFmtId="0" fontId="51" fillId="0" borderId="0" xfId="9" applyFont="1" applyAlignment="1" applyProtection="1">
      <alignment horizontal="center" vertical="center"/>
      <protection hidden="1"/>
    </xf>
    <xf numFmtId="0" fontId="53" fillId="0" borderId="78" xfId="0" applyNumberFormat="1" applyFont="1" applyFill="1" applyBorder="1" applyAlignment="1" applyProtection="1">
      <alignment horizontal="center" wrapText="1"/>
    </xf>
    <xf numFmtId="0" fontId="52" fillId="0" borderId="78" xfId="0" applyFont="1" applyFill="1" applyBorder="1" applyAlignment="1" applyProtection="1">
      <alignment horizontal="center" vertical="center" wrapText="1"/>
      <protection hidden="1"/>
    </xf>
    <xf numFmtId="0" fontId="53" fillId="0" borderId="0" xfId="9" applyFont="1" applyFill="1" applyProtection="1">
      <protection hidden="1"/>
    </xf>
    <xf numFmtId="0" fontId="52" fillId="0" borderId="82" xfId="9" applyFont="1" applyFill="1" applyBorder="1" applyAlignment="1" applyProtection="1">
      <alignment horizontal="center" vertical="center" wrapText="1"/>
      <protection hidden="1"/>
    </xf>
    <xf numFmtId="0" fontId="52" fillId="0" borderId="77" xfId="9" applyFont="1" applyFill="1" applyBorder="1" applyAlignment="1" applyProtection="1">
      <alignment horizontal="center" vertical="center" wrapText="1"/>
      <protection hidden="1"/>
    </xf>
    <xf numFmtId="0" fontId="52" fillId="0" borderId="78" xfId="9" applyFont="1" applyFill="1" applyBorder="1" applyAlignment="1" applyProtection="1">
      <alignment horizontal="center" vertical="center" wrapText="1"/>
      <protection hidden="1"/>
    </xf>
    <xf numFmtId="0" fontId="52" fillId="0" borderId="79" xfId="0" applyFont="1" applyFill="1" applyBorder="1" applyAlignment="1" applyProtection="1">
      <alignment horizontal="left" vertical="center"/>
      <protection hidden="1"/>
    </xf>
    <xf numFmtId="0" fontId="52" fillId="0" borderId="81" xfId="0" applyFont="1" applyFill="1" applyBorder="1" applyAlignment="1" applyProtection="1">
      <alignment horizontal="left" vertical="center" wrapText="1"/>
      <protection hidden="1"/>
    </xf>
    <xf numFmtId="0" fontId="51" fillId="0" borderId="0" xfId="9" applyFont="1" applyFill="1" applyAlignment="1" applyProtection="1">
      <alignment horizontal="center" vertical="center"/>
      <protection hidden="1"/>
    </xf>
    <xf numFmtId="0" fontId="51" fillId="0" borderId="0" xfId="9" applyFont="1" applyFill="1" applyProtection="1">
      <protection hidden="1"/>
    </xf>
    <xf numFmtId="0" fontId="53" fillId="0" borderId="0" xfId="9" applyFont="1" applyFill="1" applyAlignment="1">
      <alignment horizontal="left" vertical="center" wrapText="1"/>
    </xf>
    <xf numFmtId="0" fontId="52" fillId="0" borderId="0" xfId="9" applyFont="1" applyFill="1" applyAlignment="1" applyProtection="1">
      <alignment vertical="center" wrapText="1"/>
      <protection locked="0"/>
    </xf>
    <xf numFmtId="0" fontId="53" fillId="0" borderId="0" xfId="9" applyFont="1" applyFill="1" applyAlignment="1">
      <alignment horizontal="center" vertical="center" wrapText="1"/>
    </xf>
    <xf numFmtId="0" fontId="52" fillId="0" borderId="85" xfId="9" applyNumberFormat="1" applyFont="1" applyFill="1" applyBorder="1" applyAlignment="1" applyProtection="1">
      <alignment horizontal="center" vertical="center" wrapText="1"/>
      <protection hidden="1"/>
    </xf>
    <xf numFmtId="0" fontId="52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77" xfId="9" applyFont="1" applyBorder="1" applyAlignment="1" applyProtection="1">
      <alignment horizontal="center" vertical="center"/>
      <protection hidden="1"/>
    </xf>
    <xf numFmtId="0" fontId="51" fillId="0" borderId="0" xfId="0" applyNumberFormat="1" applyFont="1" applyFill="1" applyBorder="1" applyAlignment="1" applyProtection="1">
      <protection hidden="1"/>
    </xf>
    <xf numFmtId="0" fontId="52" fillId="0" borderId="83" xfId="0" applyFont="1" applyFill="1" applyBorder="1" applyAlignment="1" applyProtection="1">
      <alignment horizontal="left" vertical="center"/>
      <protection hidden="1"/>
    </xf>
    <xf numFmtId="164" fontId="53" fillId="0" borderId="82" xfId="0" applyNumberFormat="1" applyFont="1" applyFill="1" applyBorder="1" applyAlignment="1">
      <alignment horizontal="center" wrapText="1"/>
    </xf>
    <xf numFmtId="0" fontId="51" fillId="0" borderId="77" xfId="9" applyFont="1" applyFill="1" applyBorder="1" applyAlignment="1" applyProtection="1">
      <alignment horizontal="center" vertical="center"/>
      <protection hidden="1"/>
    </xf>
    <xf numFmtId="0" fontId="51" fillId="0" borderId="77" xfId="9" applyFont="1" applyFill="1" applyBorder="1" applyProtection="1">
      <protection hidden="1"/>
    </xf>
    <xf numFmtId="0" fontId="52" fillId="0" borderId="77" xfId="9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41" fillId="0" borderId="68" xfId="0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0" fontId="54" fillId="0" borderId="80" xfId="0" applyFont="1" applyFill="1" applyBorder="1" applyAlignment="1" applyProtection="1">
      <alignment horizontal="center" vertical="center" wrapText="1"/>
      <protection hidden="1"/>
    </xf>
    <xf numFmtId="0" fontId="54" fillId="0" borderId="77" xfId="0" applyFont="1" applyFill="1" applyBorder="1" applyAlignment="1" applyProtection="1">
      <alignment horizontal="center" vertical="center" wrapText="1"/>
      <protection hidden="1"/>
    </xf>
    <xf numFmtId="0" fontId="54" fillId="0" borderId="81" xfId="9" applyFont="1" applyFill="1" applyBorder="1" applyAlignment="1" applyProtection="1">
      <alignment horizontal="center" vertical="center" wrapText="1"/>
      <protection locked="0"/>
    </xf>
    <xf numFmtId="0" fontId="54" fillId="0" borderId="77" xfId="0" applyFont="1" applyFill="1" applyBorder="1" applyAlignment="1">
      <alignment horizontal="center" vertical="center" wrapText="1"/>
    </xf>
    <xf numFmtId="164" fontId="54" fillId="0" borderId="77" xfId="2" applyFont="1" applyFill="1" applyBorder="1" applyAlignment="1">
      <alignment horizontal="center" vertical="center" wrapText="1"/>
    </xf>
    <xf numFmtId="0" fontId="55" fillId="0" borderId="79" xfId="9" applyFont="1" applyFill="1" applyBorder="1" applyAlignment="1" applyProtection="1">
      <alignment horizontal="center" vertical="center"/>
      <protection hidden="1"/>
    </xf>
    <xf numFmtId="0" fontId="56" fillId="0" borderId="77" xfId="0" applyFont="1" applyFill="1" applyBorder="1" applyAlignment="1">
      <alignment horizontal="center" vertical="center" wrapText="1"/>
    </xf>
    <xf numFmtId="0" fontId="54" fillId="0" borderId="80" xfId="9" applyFont="1" applyFill="1" applyBorder="1" applyAlignment="1" applyProtection="1">
      <alignment horizontal="center" vertical="center" wrapText="1"/>
      <protection locked="0"/>
    </xf>
    <xf numFmtId="0" fontId="54" fillId="0" borderId="77" xfId="3" applyFont="1" applyFill="1" applyBorder="1" applyAlignment="1">
      <alignment horizontal="center" vertical="center" wrapText="1"/>
    </xf>
    <xf numFmtId="0" fontId="54" fillId="0" borderId="77" xfId="2" applyNumberFormat="1" applyFont="1" applyFill="1" applyBorder="1" applyAlignment="1" applyProtection="1">
      <alignment horizontal="center" vertical="center" wrapText="1"/>
      <protection hidden="1"/>
    </xf>
    <xf numFmtId="0" fontId="51" fillId="0" borderId="77" xfId="9" applyFont="1" applyBorder="1" applyProtection="1">
      <protection hidden="1"/>
    </xf>
  </cellXfs>
  <cellStyles count="11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3" xfId="9" xr:uid="{00000000-0005-0000-0000-000005000000}"/>
    <cellStyle name="Обычный 3 2" xfId="3" xr:uid="{00000000-0005-0000-0000-000006000000}"/>
    <cellStyle name="Обычный 5" xfId="5" xr:uid="{00000000-0005-0000-0000-000007000000}"/>
    <cellStyle name="Финансовый" xfId="2" builtinId="3"/>
    <cellStyle name="Финансовый 2" xfId="6" xr:uid="{00000000-0005-0000-0000-000009000000}"/>
    <cellStyle name="Финансовый 3" xfId="10" xr:uid="{00000000-0005-0000-0000-00000A000000}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pn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29.png"/><Relationship Id="rId18" Type="http://schemas.openxmlformats.org/officeDocument/2006/relationships/image" Target="../media/image33.jpeg"/><Relationship Id="rId3" Type="http://schemas.openxmlformats.org/officeDocument/2006/relationships/image" Target="../media/image24.png"/><Relationship Id="rId21" Type="http://schemas.openxmlformats.org/officeDocument/2006/relationships/image" Target="../media/image36.emf"/><Relationship Id="rId7" Type="http://schemas.openxmlformats.org/officeDocument/2006/relationships/image" Target="../media/image2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32.png"/><Relationship Id="rId2" Type="http://schemas.openxmlformats.org/officeDocument/2006/relationships/image" Target="../media/image23.jpeg"/><Relationship Id="rId16" Type="http://schemas.openxmlformats.org/officeDocument/2006/relationships/image" Target="../media/image31.png"/><Relationship Id="rId20" Type="http://schemas.openxmlformats.org/officeDocument/2006/relationships/image" Target="../media/image35.png"/><Relationship Id="rId1" Type="http://schemas.openxmlformats.org/officeDocument/2006/relationships/image" Target="../media/image2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28.png"/><Relationship Id="rId5" Type="http://schemas.openxmlformats.org/officeDocument/2006/relationships/image" Target="../media/image25.png"/><Relationship Id="rId15" Type="http://schemas.openxmlformats.org/officeDocument/2006/relationships/image" Target="../media/image3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3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2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29.png"/><Relationship Id="rId18" Type="http://schemas.openxmlformats.org/officeDocument/2006/relationships/image" Target="../media/image33.jpeg"/><Relationship Id="rId3" Type="http://schemas.openxmlformats.org/officeDocument/2006/relationships/image" Target="../media/image24.png"/><Relationship Id="rId21" Type="http://schemas.openxmlformats.org/officeDocument/2006/relationships/image" Target="../media/image36.emf"/><Relationship Id="rId7" Type="http://schemas.openxmlformats.org/officeDocument/2006/relationships/image" Target="../media/image2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32.png"/><Relationship Id="rId2" Type="http://schemas.openxmlformats.org/officeDocument/2006/relationships/image" Target="../media/image23.jpeg"/><Relationship Id="rId16" Type="http://schemas.openxmlformats.org/officeDocument/2006/relationships/image" Target="../media/image31.png"/><Relationship Id="rId20" Type="http://schemas.openxmlformats.org/officeDocument/2006/relationships/image" Target="../media/image35.png"/><Relationship Id="rId1" Type="http://schemas.openxmlformats.org/officeDocument/2006/relationships/image" Target="../media/image2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28.png"/><Relationship Id="rId5" Type="http://schemas.openxmlformats.org/officeDocument/2006/relationships/image" Target="../media/image25.png"/><Relationship Id="rId15" Type="http://schemas.openxmlformats.org/officeDocument/2006/relationships/image" Target="../media/image3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3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2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95251</xdr:colOff>
      <xdr:row>16</xdr:row>
      <xdr:rowOff>127000</xdr:rowOff>
    </xdr:from>
    <xdr:ext cx="2032000" cy="1708211"/>
    <xdr:pic>
      <xdr:nvPicPr>
        <xdr:cNvPr id="2" name="Рисунок 1">
          <a:extLst>
            <a:ext uri="{FF2B5EF4-FFF2-40B4-BE49-F238E27FC236}">
              <a16:creationId xmlns:a16="http://schemas.microsoft.com/office/drawing/2014/main" id="{B352D05F-B4C2-4B13-BB0E-68BBB6CBB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084" y="10424583"/>
          <a:ext cx="2032000" cy="1708211"/>
        </a:xfrm>
        <a:prstGeom prst="rect">
          <a:avLst/>
        </a:prstGeom>
      </xdr:spPr>
    </xdr:pic>
    <xdr:clientData/>
  </xdr:oneCellAnchor>
  <xdr:oneCellAnchor>
    <xdr:from>
      <xdr:col>6</xdr:col>
      <xdr:colOff>201083</xdr:colOff>
      <xdr:row>17</xdr:row>
      <xdr:rowOff>84668</xdr:rowOff>
    </xdr:from>
    <xdr:ext cx="1576917" cy="2062956"/>
    <xdr:pic>
      <xdr:nvPicPr>
        <xdr:cNvPr id="3" name="Рисунок 2" descr="Картинки по запросу &quot;костюм суконный&quot;">
          <a:extLst>
            <a:ext uri="{FF2B5EF4-FFF2-40B4-BE49-F238E27FC236}">
              <a16:creationId xmlns:a16="http://schemas.microsoft.com/office/drawing/2014/main" id="{5F0A9C48-D3A1-4AF4-8437-D4A84F69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3916" y="12424835"/>
          <a:ext cx="1576917" cy="2062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169334</xdr:colOff>
      <xdr:row>18</xdr:row>
      <xdr:rowOff>52917</xdr:rowOff>
    </xdr:from>
    <xdr:ext cx="1735667" cy="2459922"/>
    <xdr:pic>
      <xdr:nvPicPr>
        <xdr:cNvPr id="4" name="Рисунок 3" descr="Костюм КЩС - купить лавсановый костюм с КЩС-пропиткой – «Факел-спецодежда»">
          <a:extLst>
            <a:ext uri="{FF2B5EF4-FFF2-40B4-BE49-F238E27FC236}">
              <a16:creationId xmlns:a16="http://schemas.microsoft.com/office/drawing/2014/main" id="{ADFE205A-0401-4623-89BE-D3C02F26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2167" y="14626167"/>
          <a:ext cx="1735667" cy="2459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211667</xdr:colOff>
      <xdr:row>19</xdr:row>
      <xdr:rowOff>127000</xdr:rowOff>
    </xdr:from>
    <xdr:ext cx="1714501" cy="1502833"/>
    <xdr:pic>
      <xdr:nvPicPr>
        <xdr:cNvPr id="5" name="Рисунок 4" descr="Защитные очки сварщика закрытые с круглыми откидными стеклами – цена, фото  и видео, отзывы">
          <a:extLst>
            <a:ext uri="{FF2B5EF4-FFF2-40B4-BE49-F238E27FC236}">
              <a16:creationId xmlns:a16="http://schemas.microsoft.com/office/drawing/2014/main" id="{86A29A7C-2BED-4189-814E-7EFC7F3B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0" y="17356667"/>
          <a:ext cx="1714501" cy="150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243417</xdr:colOff>
      <xdr:row>20</xdr:row>
      <xdr:rowOff>21166</xdr:rowOff>
    </xdr:from>
    <xdr:ext cx="1591734" cy="1534584"/>
    <xdr:pic>
      <xdr:nvPicPr>
        <xdr:cNvPr id="7" name="Рисунок 6" descr="Нарукавники брезентовые">
          <a:extLst>
            <a:ext uri="{FF2B5EF4-FFF2-40B4-BE49-F238E27FC236}">
              <a16:creationId xmlns:a16="http://schemas.microsoft.com/office/drawing/2014/main" id="{564793F0-9F50-483A-BC65-177DAACE3324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50" y="20309416"/>
          <a:ext cx="1591734" cy="15345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254000</xdr:colOff>
      <xdr:row>22</xdr:row>
      <xdr:rowOff>275167</xdr:rowOff>
    </xdr:from>
    <xdr:ext cx="1547284" cy="1390650"/>
    <xdr:pic>
      <xdr:nvPicPr>
        <xdr:cNvPr id="10" name="Рисунок 9" descr="C:\Users\f.hakimov\AppData\Local\Microsoft\Windows\INetCache\Content.MSO\50047095.tmp">
          <a:extLst>
            <a:ext uri="{FF2B5EF4-FFF2-40B4-BE49-F238E27FC236}">
              <a16:creationId xmlns:a16="http://schemas.microsoft.com/office/drawing/2014/main" id="{D7878B47-227B-4EF3-8729-D300C1CD200C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833" y="24860250"/>
          <a:ext cx="1547284" cy="1390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592668</xdr:colOff>
      <xdr:row>15</xdr:row>
      <xdr:rowOff>349250</xdr:rowOff>
    </xdr:from>
    <xdr:ext cx="875363" cy="1777761"/>
    <xdr:pic>
      <xdr:nvPicPr>
        <xdr:cNvPr id="11" name="Рисунок 10">
          <a:extLst>
            <a:ext uri="{FF2B5EF4-FFF2-40B4-BE49-F238E27FC236}">
              <a16:creationId xmlns:a16="http://schemas.microsoft.com/office/drawing/2014/main" id="{EC1E9469-E60D-42B6-8A6C-DAC33BD03C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60" t="10084" r="30497" b="6723"/>
        <a:stretch/>
      </xdr:blipFill>
      <xdr:spPr>
        <a:xfrm rot="223414">
          <a:off x="10985501" y="10011833"/>
          <a:ext cx="875363" cy="1777761"/>
        </a:xfrm>
        <a:prstGeom prst="rect">
          <a:avLst/>
        </a:prstGeom>
      </xdr:spPr>
    </xdr:pic>
    <xdr:clientData/>
  </xdr:oneCellAnchor>
  <xdr:oneCellAnchor>
    <xdr:from>
      <xdr:col>6</xdr:col>
      <xdr:colOff>254000</xdr:colOff>
      <xdr:row>14</xdr:row>
      <xdr:rowOff>95250</xdr:rowOff>
    </xdr:from>
    <xdr:ext cx="1488017" cy="1482726"/>
    <xdr:pic>
      <xdr:nvPicPr>
        <xdr:cNvPr id="12" name="Рисунок 11">
          <a:extLst>
            <a:ext uri="{FF2B5EF4-FFF2-40B4-BE49-F238E27FC236}">
              <a16:creationId xmlns:a16="http://schemas.microsoft.com/office/drawing/2014/main" id="{5D95D09F-292A-43FB-881E-6AE1DE55EDA1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833" y="9334500"/>
          <a:ext cx="1488017" cy="14827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243416</xdr:colOff>
      <xdr:row>13</xdr:row>
      <xdr:rowOff>52916</xdr:rowOff>
    </xdr:from>
    <xdr:ext cx="1619249" cy="1599506"/>
    <xdr:pic>
      <xdr:nvPicPr>
        <xdr:cNvPr id="13" name="Рисунок 12" descr="Картинки по запросу &quot;Краги спилковые&quot;">
          <a:extLst>
            <a:ext uri="{FF2B5EF4-FFF2-40B4-BE49-F238E27FC236}">
              <a16:creationId xmlns:a16="http://schemas.microsoft.com/office/drawing/2014/main" id="{366174B1-E5BE-4001-9421-4EE0DF2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49" y="8868833"/>
          <a:ext cx="1619249" cy="1599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12</xdr:row>
      <xdr:rowOff>105833</xdr:rowOff>
    </xdr:from>
    <xdr:ext cx="1817308" cy="1817309"/>
    <xdr:pic>
      <xdr:nvPicPr>
        <xdr:cNvPr id="14" name="Рисунок 13" descr="Перчатки с полным нитриловым покрытием, манжета крага | Купить с доставкой  | My-shop.ru">
          <a:extLst>
            <a:ext uri="{FF2B5EF4-FFF2-40B4-BE49-F238E27FC236}">
              <a16:creationId xmlns:a16="http://schemas.microsoft.com/office/drawing/2014/main" id="{8DC70FCF-EBBF-4B19-B2C6-09F79C46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33" y="8498416"/>
          <a:ext cx="1817308" cy="181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158750</xdr:colOff>
      <xdr:row>11</xdr:row>
      <xdr:rowOff>31750</xdr:rowOff>
    </xdr:from>
    <xdr:ext cx="1771651" cy="1685925"/>
    <xdr:pic>
      <xdr:nvPicPr>
        <xdr:cNvPr id="15" name="Рисунок 14" descr="C:\Users\f.hakimov\Desktop\2 ступень\images.jpg">
          <a:extLst>
            <a:ext uri="{FF2B5EF4-FFF2-40B4-BE49-F238E27FC236}">
              <a16:creationId xmlns:a16="http://schemas.microsoft.com/office/drawing/2014/main" id="{2D946B57-DA59-4BBE-AB20-7DD78430C488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583" y="8001000"/>
          <a:ext cx="1771651" cy="1685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243416</xdr:colOff>
      <xdr:row>10</xdr:row>
      <xdr:rowOff>84666</xdr:rowOff>
    </xdr:from>
    <xdr:ext cx="1460500" cy="1568450"/>
    <xdr:pic>
      <xdr:nvPicPr>
        <xdr:cNvPr id="18" name="Рисунок 17">
          <a:extLst>
            <a:ext uri="{FF2B5EF4-FFF2-40B4-BE49-F238E27FC236}">
              <a16:creationId xmlns:a16="http://schemas.microsoft.com/office/drawing/2014/main" id="{4610B634-419F-42CB-9838-7E9CF5CC03DE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49" y="6783916"/>
          <a:ext cx="1460500" cy="1568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211667</xdr:colOff>
      <xdr:row>9</xdr:row>
      <xdr:rowOff>148166</xdr:rowOff>
    </xdr:from>
    <xdr:ext cx="1768928" cy="1325944"/>
    <xdr:pic>
      <xdr:nvPicPr>
        <xdr:cNvPr id="19" name="Рисунок 18">
          <a:extLst>
            <a:ext uri="{FF2B5EF4-FFF2-40B4-BE49-F238E27FC236}">
              <a16:creationId xmlns:a16="http://schemas.microsoft.com/office/drawing/2014/main" id="{6934F8D7-342E-4A1E-8EFA-4E84D548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4500" y="6424083"/>
          <a:ext cx="1768928" cy="1325944"/>
        </a:xfrm>
        <a:prstGeom prst="rect">
          <a:avLst/>
        </a:prstGeom>
      </xdr:spPr>
    </xdr:pic>
    <xdr:clientData/>
  </xdr:oneCellAnchor>
  <xdr:oneCellAnchor>
    <xdr:from>
      <xdr:col>6</xdr:col>
      <xdr:colOff>338666</xdr:colOff>
      <xdr:row>8</xdr:row>
      <xdr:rowOff>105834</xdr:rowOff>
    </xdr:from>
    <xdr:ext cx="1409304" cy="1493055"/>
    <xdr:pic>
      <xdr:nvPicPr>
        <xdr:cNvPr id="20" name="Рисунок 19" descr="Картинки по запросу &quot;перчатки с ПВХ покрытием ташкент&quot;">
          <a:extLst>
            <a:ext uri="{FF2B5EF4-FFF2-40B4-BE49-F238E27FC236}">
              <a16:creationId xmlns:a16="http://schemas.microsoft.com/office/drawing/2014/main" id="{F1EACBFF-0AF9-413A-A0D8-45BED8E39B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0" t="8558" r="18070" b="6731"/>
        <a:stretch/>
      </xdr:blipFill>
      <xdr:spPr bwMode="auto">
        <a:xfrm rot="5625295">
          <a:off x="10689623" y="5735710"/>
          <a:ext cx="1493055" cy="1409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74084</xdr:colOff>
      <xdr:row>7</xdr:row>
      <xdr:rowOff>42333</xdr:rowOff>
    </xdr:from>
    <xdr:to>
      <xdr:col>6</xdr:col>
      <xdr:colOff>2169584</xdr:colOff>
      <xdr:row>7</xdr:row>
      <xdr:rowOff>2719916</xdr:rowOff>
    </xdr:to>
    <xdr:pic>
      <xdr:nvPicPr>
        <xdr:cNvPr id="21" name="Рисунок 20" descr="Лабораторный халат DuPont Tyvek Lab Coat 500 XL (52) 10 шт — купить в  интернет-магазине OZON с быстрой доставкой">
          <a:extLst>
            <a:ext uri="{FF2B5EF4-FFF2-40B4-BE49-F238E27FC236}">
              <a16:creationId xmlns:a16="http://schemas.microsoft.com/office/drawing/2014/main" id="{5D2CB309-1AE7-41DA-B0A2-6BBDBCFC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6917" y="5207000"/>
          <a:ext cx="2095500" cy="2677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264583</xdr:colOff>
      <xdr:row>6</xdr:row>
      <xdr:rowOff>74083</xdr:rowOff>
    </xdr:from>
    <xdr:ext cx="1566333" cy="1741713"/>
    <xdr:pic>
      <xdr:nvPicPr>
        <xdr:cNvPr id="23" name="Рисунок 22">
          <a:extLst>
            <a:ext uri="{FF2B5EF4-FFF2-40B4-BE49-F238E27FC236}">
              <a16:creationId xmlns:a16="http://schemas.microsoft.com/office/drawing/2014/main" id="{D208DF42-2A9F-4CC8-8F62-7F88F076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7416" y="4392083"/>
          <a:ext cx="1566333" cy="1741713"/>
        </a:xfrm>
        <a:prstGeom prst="rect">
          <a:avLst/>
        </a:prstGeom>
      </xdr:spPr>
    </xdr:pic>
    <xdr:clientData/>
  </xdr:oneCellAnchor>
  <xdr:oneCellAnchor>
    <xdr:from>
      <xdr:col>6</xdr:col>
      <xdr:colOff>328083</xdr:colOff>
      <xdr:row>5</xdr:row>
      <xdr:rowOff>328083</xdr:rowOff>
    </xdr:from>
    <xdr:ext cx="1704975" cy="1009650"/>
    <xdr:pic>
      <xdr:nvPicPr>
        <xdr:cNvPr id="24" name="Рисунок 23" descr="Туфли ABEBA, цена 600 грн - Prom.ua (ID#1208253423)">
          <a:extLst>
            <a:ext uri="{FF2B5EF4-FFF2-40B4-BE49-F238E27FC236}">
              <a16:creationId xmlns:a16="http://schemas.microsoft.com/office/drawing/2014/main" id="{F8480D2E-34B1-4A9C-AF7C-B57078CA6C0D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0916" y="4222750"/>
          <a:ext cx="1704975" cy="1009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52916</xdr:colOff>
      <xdr:row>4</xdr:row>
      <xdr:rowOff>127000</xdr:rowOff>
    </xdr:from>
    <xdr:to>
      <xdr:col>6</xdr:col>
      <xdr:colOff>2173736</xdr:colOff>
      <xdr:row>4</xdr:row>
      <xdr:rowOff>1259417</xdr:rowOff>
    </xdr:to>
    <xdr:pic>
      <xdr:nvPicPr>
        <xdr:cNvPr id="28" name="Рисунок 27" descr="Очки защитные V131 светлые: продажа, цена в Алматы. Средства индивидуальной  защиты, общее от &quot;PROTECTION EQUIPMENT&quot; - 55133530">
          <a:extLst>
            <a:ext uri="{FF2B5EF4-FFF2-40B4-BE49-F238E27FC236}">
              <a16:creationId xmlns:a16="http://schemas.microsoft.com/office/drawing/2014/main" id="{B1186A73-212D-4278-9C22-FDFE3DF8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49" y="1693333"/>
          <a:ext cx="2120820" cy="1132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550333</xdr:colOff>
      <xdr:row>21</xdr:row>
      <xdr:rowOff>402167</xdr:rowOff>
    </xdr:from>
    <xdr:to>
      <xdr:col>6</xdr:col>
      <xdr:colOff>1731433</xdr:colOff>
      <xdr:row>21</xdr:row>
      <xdr:rowOff>1842823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46428A08-4AC0-4324-A54B-18B8780D2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943166" y="47974250"/>
          <a:ext cx="1181100" cy="1440656"/>
        </a:xfrm>
        <a:prstGeom prst="rect">
          <a:avLst/>
        </a:prstGeom>
      </xdr:spPr>
    </xdr:pic>
    <xdr:clientData/>
  </xdr:twoCellAnchor>
  <xdr:oneCellAnchor>
    <xdr:from>
      <xdr:col>6</xdr:col>
      <xdr:colOff>222251</xdr:colOff>
      <xdr:row>23</xdr:row>
      <xdr:rowOff>116418</xdr:rowOff>
    </xdr:from>
    <xdr:ext cx="1881446" cy="1873250"/>
    <xdr:pic>
      <xdr:nvPicPr>
        <xdr:cNvPr id="31" name="Рисунок 30">
          <a:extLst>
            <a:ext uri="{FF2B5EF4-FFF2-40B4-BE49-F238E27FC236}">
              <a16:creationId xmlns:a16="http://schemas.microsoft.com/office/drawing/2014/main" id="{8D5DC348-0B51-4A04-93C8-1D3CD0689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5084" y="38597418"/>
          <a:ext cx="1881446" cy="18732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773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79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3E522E-4D70-4234-B7CE-B805049352E9}" name="Таблица3772" displayName="Таблица3772" ref="B3:F25" totalsRowCount="1" headerRowDxfId="133" dataDxfId="131" totalsRowDxfId="129" headerRowBorderDxfId="132" tableBorderDxfId="130" totalsRowBorderDxfId="128" headerRowCellStyle="Обычный 3">
  <autoFilter ref="B3:F24" xr:uid="{00000000-0009-0000-0100-000006000000}"/>
  <tableColumns count="5">
    <tableColumn id="1" xr3:uid="{8F998F0E-6DED-4079-93E1-70DE1EEE9F4D}" name="1" totalsRowLabel="Итого :" dataDxfId="127" totalsRowDxfId="4" dataCellStyle="Обычный 3"/>
    <tableColumn id="2" xr3:uid="{7B6980D3-C0C3-491C-856F-7B25B393766E}" name="2" dataDxfId="126" totalsRowDxfId="3"/>
    <tableColumn id="3" xr3:uid="{8B5CB90A-D974-4EEE-9197-75862901A20E}" name="3" dataDxfId="125" totalsRowDxfId="2"/>
    <tableColumn id="4" xr3:uid="{E3A4BEB9-9757-488F-9AF3-9729405A6BCF}" name="4" dataDxfId="124" totalsRowDxfId="1" dataCellStyle="Обычный 3 2"/>
    <tableColumn id="5" xr3:uid="{8A3905F9-1913-4AC2-ABF0-E87653D3AFB5}" name="5" dataDxfId="123" totalsRowDxfId="0" dataCellStyle="Финансов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62" t="s">
        <v>76</v>
      </c>
      <c r="C5" s="263"/>
      <c r="D5" s="4"/>
      <c r="E5" s="5" t="s">
        <v>33</v>
      </c>
    </row>
    <row r="6" spans="1:5" s="6" customFormat="1" ht="18" customHeight="1" x14ac:dyDescent="0.2">
      <c r="A6" s="3" t="s">
        <v>34</v>
      </c>
      <c r="B6" s="267" t="s">
        <v>77</v>
      </c>
      <c r="C6" s="263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68"/>
      <c r="C8" s="268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62">
        <v>111</v>
      </c>
      <c r="C10" s="263"/>
      <c r="D10" s="4"/>
    </row>
    <row r="11" spans="1:5" s="6" customFormat="1" ht="18" customHeight="1" x14ac:dyDescent="0.2">
      <c r="A11" s="3" t="s">
        <v>37</v>
      </c>
      <c r="B11" s="262" t="s">
        <v>37</v>
      </c>
      <c r="C11" s="263"/>
      <c r="D11" s="4"/>
    </row>
    <row r="12" spans="1:5" s="6" customFormat="1" ht="18" customHeight="1" x14ac:dyDescent="0.2">
      <c r="A12" s="3" t="s">
        <v>38</v>
      </c>
      <c r="B12" s="262" t="s">
        <v>38</v>
      </c>
      <c r="C12" s="263"/>
      <c r="D12" s="4"/>
    </row>
    <row r="13" spans="1:5" s="6" customFormat="1" ht="18" customHeight="1" x14ac:dyDescent="0.2">
      <c r="A13" s="3" t="s">
        <v>39</v>
      </c>
      <c r="B13" s="262" t="s">
        <v>40</v>
      </c>
      <c r="C13" s="263"/>
      <c r="D13" s="260" t="s">
        <v>41</v>
      </c>
      <c r="E13" s="261"/>
    </row>
    <row r="14" spans="1:5" s="6" customFormat="1" ht="18" customHeight="1" x14ac:dyDescent="0.2">
      <c r="A14" s="3" t="s">
        <v>42</v>
      </c>
      <c r="B14" s="262" t="s">
        <v>43</v>
      </c>
      <c r="C14" s="263"/>
      <c r="D14" s="260" t="s">
        <v>41</v>
      </c>
      <c r="E14" s="261"/>
    </row>
    <row r="15" spans="1:5" s="6" customFormat="1" ht="18" customHeight="1" x14ac:dyDescent="0.2">
      <c r="A15" s="3" t="s">
        <v>44</v>
      </c>
      <c r="B15" s="264" t="s">
        <v>45</v>
      </c>
      <c r="C15" s="265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64" t="s">
        <v>47</v>
      </c>
      <c r="C17" s="265"/>
      <c r="D17" s="10"/>
    </row>
    <row r="18" spans="1:5" s="6" customFormat="1" ht="18" customHeight="1" x14ac:dyDescent="0.2">
      <c r="A18" s="3" t="s">
        <v>48</v>
      </c>
      <c r="B18" s="264" t="s">
        <v>47</v>
      </c>
      <c r="C18" s="265"/>
      <c r="D18" s="10"/>
    </row>
    <row r="19" spans="1:5" s="6" customFormat="1" ht="18" customHeight="1" x14ac:dyDescent="0.2">
      <c r="A19" s="3" t="s">
        <v>49</v>
      </c>
      <c r="B19" s="266" t="s">
        <v>50</v>
      </c>
      <c r="C19" s="265"/>
      <c r="D19" s="10"/>
    </row>
    <row r="20" spans="1:5" s="6" customFormat="1" ht="18" customHeight="1" x14ac:dyDescent="0.2">
      <c r="A20" s="3" t="s">
        <v>51</v>
      </c>
      <c r="B20" s="266" t="s">
        <v>52</v>
      </c>
      <c r="C20" s="265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62" t="s">
        <v>54</v>
      </c>
      <c r="C22" s="263"/>
      <c r="D22" s="4"/>
    </row>
    <row r="23" spans="1:5" s="6" customFormat="1" ht="18" customHeight="1" x14ac:dyDescent="0.2">
      <c r="A23" s="3" t="s">
        <v>55</v>
      </c>
      <c r="B23" s="264" t="s">
        <v>47</v>
      </c>
      <c r="C23" s="265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B12:C12"/>
    <mergeCell ref="B13:C13"/>
    <mergeCell ref="B5:C5"/>
    <mergeCell ref="B6:C6"/>
    <mergeCell ref="B8:C8"/>
    <mergeCell ref="B10:C10"/>
    <mergeCell ref="B11:C11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346">
        <v>43217</v>
      </c>
      <c r="D4" s="347"/>
      <c r="E4" s="88"/>
      <c r="F4" s="88"/>
      <c r="J4" s="86" t="s">
        <v>88</v>
      </c>
      <c r="K4" s="87"/>
      <c r="L4" s="348" t="s">
        <v>89</v>
      </c>
      <c r="M4" s="349"/>
    </row>
    <row r="5" spans="1:15" ht="18" customHeight="1" x14ac:dyDescent="0.25">
      <c r="A5" s="86" t="s">
        <v>79</v>
      </c>
      <c r="B5" s="87"/>
      <c r="C5" s="348" t="s">
        <v>63</v>
      </c>
      <c r="D5" s="349"/>
      <c r="J5" s="151" t="s">
        <v>97</v>
      </c>
      <c r="K5" s="152"/>
      <c r="L5" s="348" t="s">
        <v>96</v>
      </c>
      <c r="M5" s="349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69" t="s">
        <v>80</v>
      </c>
      <c r="B7" s="271"/>
      <c r="C7" s="269" t="s">
        <v>87</v>
      </c>
      <c r="D7" s="271"/>
      <c r="E7" s="143" t="s">
        <v>86</v>
      </c>
      <c r="F7" s="144"/>
      <c r="G7" s="145"/>
      <c r="H7" s="146"/>
      <c r="I7" s="147"/>
      <c r="J7" s="269" t="s">
        <v>117</v>
      </c>
      <c r="K7" s="270"/>
      <c r="L7" s="270"/>
      <c r="M7" s="271"/>
      <c r="N7" s="89"/>
    </row>
    <row r="8" spans="1:15" ht="25.15" customHeight="1" x14ac:dyDescent="0.25">
      <c r="A8" s="350" t="s">
        <v>81</v>
      </c>
      <c r="B8" s="351"/>
      <c r="C8" s="352"/>
      <c r="D8" s="353"/>
      <c r="E8" s="148"/>
      <c r="F8" s="129"/>
      <c r="G8" s="89"/>
      <c r="I8" s="92"/>
      <c r="J8" s="136" t="s">
        <v>134</v>
      </c>
      <c r="K8" s="276" t="s">
        <v>131</v>
      </c>
      <c r="L8" s="277"/>
      <c r="M8" s="133" t="s">
        <v>137</v>
      </c>
      <c r="N8" s="89"/>
    </row>
    <row r="9" spans="1:15" ht="25.15" customHeight="1" x14ac:dyDescent="0.25">
      <c r="A9" s="337" t="s">
        <v>82</v>
      </c>
      <c r="B9" s="338"/>
      <c r="C9" s="339" t="s">
        <v>128</v>
      </c>
      <c r="D9" s="340"/>
      <c r="E9" s="149"/>
      <c r="F9" s="130"/>
      <c r="G9" s="89"/>
      <c r="I9" s="92"/>
      <c r="J9" s="136" t="s">
        <v>135</v>
      </c>
      <c r="K9" s="276" t="s">
        <v>132</v>
      </c>
      <c r="L9" s="277"/>
      <c r="M9" s="133" t="s">
        <v>139</v>
      </c>
      <c r="N9" s="93"/>
      <c r="O9" s="89"/>
    </row>
    <row r="10" spans="1:15" ht="25.15" customHeight="1" x14ac:dyDescent="0.25">
      <c r="A10" s="337" t="s">
        <v>83</v>
      </c>
      <c r="B10" s="338"/>
      <c r="C10" s="339" t="s">
        <v>129</v>
      </c>
      <c r="D10" s="340"/>
      <c r="E10" s="149"/>
      <c r="F10" s="130"/>
      <c r="G10" s="89"/>
      <c r="I10" s="92"/>
      <c r="J10" s="136" t="s">
        <v>136</v>
      </c>
      <c r="K10" s="276" t="s">
        <v>133</v>
      </c>
      <c r="L10" s="277"/>
      <c r="M10" s="133" t="s">
        <v>138</v>
      </c>
      <c r="N10" s="89"/>
    </row>
    <row r="11" spans="1:15" ht="25.15" customHeight="1" x14ac:dyDescent="0.25">
      <c r="A11" s="337" t="s">
        <v>84</v>
      </c>
      <c r="B11" s="338"/>
      <c r="C11" s="339"/>
      <c r="D11" s="340"/>
      <c r="E11" s="149"/>
      <c r="F11" s="130"/>
      <c r="G11" s="89"/>
      <c r="I11" s="92"/>
      <c r="J11" s="134"/>
      <c r="K11" s="278"/>
      <c r="L11" s="279"/>
      <c r="M11" s="131"/>
      <c r="N11" s="89"/>
    </row>
    <row r="12" spans="1:15" ht="25.15" customHeight="1" x14ac:dyDescent="0.25">
      <c r="A12" s="354" t="s">
        <v>85</v>
      </c>
      <c r="B12" s="355"/>
      <c r="C12" s="356" t="s">
        <v>130</v>
      </c>
      <c r="D12" s="357"/>
      <c r="E12" s="150"/>
      <c r="F12" s="130"/>
      <c r="G12" s="89"/>
      <c r="I12" s="92"/>
      <c r="J12" s="135"/>
      <c r="K12" s="280"/>
      <c r="L12" s="281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72" t="s">
        <v>91</v>
      </c>
      <c r="B14" s="274"/>
      <c r="C14" s="272" t="s">
        <v>92</v>
      </c>
      <c r="D14" s="274"/>
      <c r="E14" s="272" t="s">
        <v>94</v>
      </c>
      <c r="F14" s="273"/>
      <c r="G14" s="274"/>
      <c r="H14" s="323" t="s">
        <v>120</v>
      </c>
      <c r="I14" s="324"/>
      <c r="J14" s="272" t="s">
        <v>119</v>
      </c>
      <c r="K14" s="274"/>
      <c r="L14" s="323" t="s">
        <v>118</v>
      </c>
      <c r="M14" s="324"/>
      <c r="N14" s="89"/>
    </row>
    <row r="15" spans="1:15" ht="18" customHeight="1" x14ac:dyDescent="0.25">
      <c r="A15" s="321" t="s">
        <v>127</v>
      </c>
      <c r="B15" s="322"/>
      <c r="C15" s="321" t="s">
        <v>93</v>
      </c>
      <c r="D15" s="322"/>
      <c r="E15" s="326" t="s">
        <v>95</v>
      </c>
      <c r="F15" s="327"/>
      <c r="G15" s="328"/>
      <c r="H15" s="326">
        <v>2</v>
      </c>
      <c r="I15" s="328"/>
      <c r="J15" s="331" t="s">
        <v>121</v>
      </c>
      <c r="K15" s="332"/>
      <c r="L15" s="333"/>
      <c r="M15" s="334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72" t="s">
        <v>113</v>
      </c>
      <c r="C17" s="273"/>
      <c r="D17" s="273"/>
      <c r="E17" s="273"/>
      <c r="F17" s="273"/>
      <c r="G17" s="274"/>
      <c r="H17" s="272" t="s">
        <v>115</v>
      </c>
      <c r="I17" s="274"/>
      <c r="J17" s="97" t="s">
        <v>106</v>
      </c>
      <c r="K17" s="97" t="s">
        <v>107</v>
      </c>
      <c r="L17" s="272" t="s">
        <v>108</v>
      </c>
      <c r="M17" s="274"/>
      <c r="N17" s="89"/>
    </row>
    <row r="18" spans="1:14" ht="18" customHeight="1" x14ac:dyDescent="0.25">
      <c r="A18" s="137">
        <v>1</v>
      </c>
      <c r="B18" s="286" t="s">
        <v>99</v>
      </c>
      <c r="C18" s="287"/>
      <c r="D18" s="287"/>
      <c r="E18" s="287"/>
      <c r="F18" s="287"/>
      <c r="G18" s="288"/>
      <c r="H18" s="292" t="s">
        <v>116</v>
      </c>
      <c r="I18" s="293"/>
      <c r="J18" s="138">
        <v>2</v>
      </c>
      <c r="K18" s="139">
        <v>5</v>
      </c>
      <c r="L18" s="329">
        <v>10</v>
      </c>
      <c r="M18" s="330"/>
      <c r="N18" s="89"/>
    </row>
    <row r="19" spans="1:14" s="101" customFormat="1" ht="18" customHeight="1" x14ac:dyDescent="0.25">
      <c r="A19" s="140">
        <v>2</v>
      </c>
      <c r="B19" s="289" t="s">
        <v>100</v>
      </c>
      <c r="C19" s="290"/>
      <c r="D19" s="290"/>
      <c r="E19" s="290"/>
      <c r="F19" s="290"/>
      <c r="G19" s="291"/>
      <c r="H19" s="294" t="s">
        <v>116</v>
      </c>
      <c r="I19" s="295"/>
      <c r="J19" s="141">
        <v>1</v>
      </c>
      <c r="K19" s="142">
        <v>1.85</v>
      </c>
      <c r="L19" s="304">
        <v>1.85</v>
      </c>
      <c r="M19" s="305"/>
      <c r="N19" s="100"/>
    </row>
    <row r="20" spans="1:14" s="101" customFormat="1" ht="18" customHeight="1" x14ac:dyDescent="0.25">
      <c r="A20" s="140">
        <v>3</v>
      </c>
      <c r="B20" s="289" t="s">
        <v>101</v>
      </c>
      <c r="C20" s="290"/>
      <c r="D20" s="290"/>
      <c r="E20" s="290"/>
      <c r="F20" s="290"/>
      <c r="G20" s="291"/>
      <c r="H20" s="294" t="s">
        <v>116</v>
      </c>
      <c r="I20" s="295"/>
      <c r="J20" s="141">
        <v>2</v>
      </c>
      <c r="K20" s="142">
        <v>9</v>
      </c>
      <c r="L20" s="304">
        <v>18</v>
      </c>
      <c r="M20" s="305"/>
      <c r="N20" s="100"/>
    </row>
    <row r="21" spans="1:14" s="101" customFormat="1" ht="18" customHeight="1" x14ac:dyDescent="0.25">
      <c r="A21" s="140">
        <v>4</v>
      </c>
      <c r="B21" s="289" t="s">
        <v>101</v>
      </c>
      <c r="C21" s="290"/>
      <c r="D21" s="290"/>
      <c r="E21" s="290"/>
      <c r="F21" s="290"/>
      <c r="G21" s="291"/>
      <c r="H21" s="294" t="s">
        <v>116</v>
      </c>
      <c r="I21" s="295"/>
      <c r="J21" s="141">
        <v>15</v>
      </c>
      <c r="K21" s="142">
        <v>9</v>
      </c>
      <c r="L21" s="304">
        <v>135</v>
      </c>
      <c r="M21" s="305"/>
      <c r="N21" s="100"/>
    </row>
    <row r="22" spans="1:14" s="101" customFormat="1" ht="18" customHeight="1" x14ac:dyDescent="0.25">
      <c r="A22" s="140">
        <v>5</v>
      </c>
      <c r="B22" s="289" t="s">
        <v>102</v>
      </c>
      <c r="C22" s="290"/>
      <c r="D22" s="290"/>
      <c r="E22" s="290"/>
      <c r="F22" s="290"/>
      <c r="G22" s="291"/>
      <c r="H22" s="294" t="s">
        <v>116</v>
      </c>
      <c r="I22" s="295"/>
      <c r="J22" s="141">
        <v>6</v>
      </c>
      <c r="K22" s="142">
        <v>1.25</v>
      </c>
      <c r="L22" s="304">
        <v>7.5</v>
      </c>
      <c r="M22" s="305"/>
      <c r="N22" s="100"/>
    </row>
    <row r="23" spans="1:14" s="101" customFormat="1" ht="18" customHeight="1" x14ac:dyDescent="0.25">
      <c r="A23" s="140">
        <v>6</v>
      </c>
      <c r="B23" s="289" t="s">
        <v>105</v>
      </c>
      <c r="C23" s="290"/>
      <c r="D23" s="290"/>
      <c r="E23" s="290"/>
      <c r="F23" s="290"/>
      <c r="G23" s="291"/>
      <c r="H23" s="294" t="s">
        <v>116</v>
      </c>
      <c r="I23" s="295"/>
      <c r="J23" s="141">
        <v>1</v>
      </c>
      <c r="K23" s="142">
        <v>32</v>
      </c>
      <c r="L23" s="304">
        <v>32</v>
      </c>
      <c r="M23" s="305"/>
      <c r="N23" s="100"/>
    </row>
    <row r="24" spans="1:14" s="101" customFormat="1" ht="18" customHeight="1" x14ac:dyDescent="0.25">
      <c r="A24" s="140">
        <v>7</v>
      </c>
      <c r="B24" s="289" t="s">
        <v>103</v>
      </c>
      <c r="C24" s="290"/>
      <c r="D24" s="290"/>
      <c r="E24" s="290"/>
      <c r="F24" s="290"/>
      <c r="G24" s="291"/>
      <c r="H24" s="294" t="s">
        <v>116</v>
      </c>
      <c r="I24" s="295"/>
      <c r="J24" s="141">
        <v>1</v>
      </c>
      <c r="K24" s="142">
        <v>4.5</v>
      </c>
      <c r="L24" s="304">
        <v>4.5</v>
      </c>
      <c r="M24" s="305"/>
      <c r="N24" s="100"/>
    </row>
    <row r="25" spans="1:14" s="101" customFormat="1" ht="18" customHeight="1" x14ac:dyDescent="0.25">
      <c r="A25" s="140">
        <v>8</v>
      </c>
      <c r="B25" s="289" t="s">
        <v>104</v>
      </c>
      <c r="C25" s="290"/>
      <c r="D25" s="290"/>
      <c r="E25" s="290"/>
      <c r="F25" s="290"/>
      <c r="G25" s="291"/>
      <c r="H25" s="294" t="s">
        <v>116</v>
      </c>
      <c r="I25" s="295"/>
      <c r="J25" s="141">
        <v>1</v>
      </c>
      <c r="K25" s="142">
        <v>1.4</v>
      </c>
      <c r="L25" s="304">
        <v>1.4</v>
      </c>
      <c r="M25" s="305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282"/>
      <c r="I26" s="283"/>
      <c r="J26" s="98"/>
      <c r="K26" s="99" t="s">
        <v>114</v>
      </c>
      <c r="L26" s="306"/>
      <c r="M26" s="307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282"/>
      <c r="I27" s="283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282"/>
      <c r="I29" s="283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282"/>
      <c r="I31" s="283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282"/>
      <c r="I32" s="283"/>
      <c r="J32" s="98"/>
      <c r="K32" s="99" t="s">
        <v>114</v>
      </c>
      <c r="L32" s="306"/>
      <c r="M32" s="307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282"/>
      <c r="I33" s="283"/>
      <c r="J33" s="98"/>
      <c r="K33" s="99" t="s">
        <v>114</v>
      </c>
      <c r="L33" s="306"/>
      <c r="M33" s="307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282"/>
      <c r="I34" s="283"/>
      <c r="J34" s="98"/>
      <c r="K34" s="99" t="s">
        <v>114</v>
      </c>
      <c r="L34" s="306"/>
      <c r="M34" s="307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282"/>
      <c r="I35" s="283"/>
      <c r="J35" s="98"/>
      <c r="K35" s="99" t="s">
        <v>114</v>
      </c>
      <c r="L35" s="306"/>
      <c r="M35" s="307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284"/>
      <c r="I36" s="285"/>
      <c r="J36" s="112"/>
      <c r="K36" s="113" t="s">
        <v>114</v>
      </c>
      <c r="L36" s="302"/>
      <c r="M36" s="303"/>
      <c r="N36" s="89"/>
    </row>
    <row r="37" spans="1:15" ht="18.600000000000001" customHeight="1" x14ac:dyDescent="0.25">
      <c r="A37" s="314" t="s">
        <v>112</v>
      </c>
      <c r="B37" s="315"/>
      <c r="C37" s="315"/>
      <c r="D37" s="315"/>
      <c r="E37" s="315"/>
      <c r="F37" s="315"/>
      <c r="G37" s="315"/>
      <c r="H37" s="315"/>
      <c r="I37" s="316"/>
      <c r="J37" s="114"/>
      <c r="K37" s="114"/>
      <c r="L37" s="312">
        <v>210.25</v>
      </c>
      <c r="M37" s="313"/>
      <c r="N37" s="89"/>
    </row>
    <row r="38" spans="1:15" ht="18" customHeight="1" x14ac:dyDescent="0.25">
      <c r="A38" s="311" t="s">
        <v>98</v>
      </c>
      <c r="B38" s="311"/>
      <c r="C38" s="311"/>
      <c r="D38" s="311"/>
      <c r="E38" s="311"/>
      <c r="F38" s="311"/>
      <c r="G38" s="311"/>
      <c r="H38" s="311"/>
      <c r="I38" s="311"/>
      <c r="J38" s="311" t="s">
        <v>109</v>
      </c>
      <c r="K38" s="311"/>
      <c r="L38" s="311"/>
      <c r="M38" s="311"/>
      <c r="N38" s="89"/>
      <c r="O38" s="115"/>
    </row>
    <row r="39" spans="1:15" ht="18" customHeight="1" x14ac:dyDescent="0.25">
      <c r="A39" s="325"/>
      <c r="B39" s="325"/>
      <c r="C39" s="325"/>
      <c r="D39" s="325"/>
      <c r="E39" s="325"/>
      <c r="F39" s="325"/>
      <c r="G39" s="325"/>
      <c r="H39" s="325"/>
      <c r="I39" s="325"/>
      <c r="J39" s="317"/>
      <c r="K39" s="318"/>
      <c r="L39" s="308"/>
      <c r="M39" s="309"/>
      <c r="N39" s="89"/>
      <c r="O39" s="115"/>
    </row>
    <row r="40" spans="1:15" ht="18" customHeight="1" x14ac:dyDescent="0.25">
      <c r="A40" s="296"/>
      <c r="B40" s="296"/>
      <c r="C40" s="296"/>
      <c r="D40" s="296"/>
      <c r="E40" s="296"/>
      <c r="F40" s="296"/>
      <c r="G40" s="296"/>
      <c r="H40" s="296"/>
      <c r="I40" s="296"/>
      <c r="J40" s="317"/>
      <c r="K40" s="318"/>
      <c r="L40" s="116"/>
      <c r="M40" s="117"/>
      <c r="N40" s="89"/>
    </row>
    <row r="41" spans="1:15" ht="18" customHeight="1" x14ac:dyDescent="0.25">
      <c r="A41" s="296"/>
      <c r="B41" s="296"/>
      <c r="C41" s="296"/>
      <c r="D41" s="296"/>
      <c r="E41" s="296"/>
      <c r="F41" s="296"/>
      <c r="G41" s="296"/>
      <c r="H41" s="296"/>
      <c r="I41" s="296"/>
      <c r="J41" s="317"/>
      <c r="K41" s="318"/>
      <c r="L41" s="116"/>
      <c r="M41" s="117"/>
      <c r="N41" s="89"/>
      <c r="O41" s="115"/>
    </row>
    <row r="42" spans="1:15" ht="18" customHeight="1" x14ac:dyDescent="0.25">
      <c r="A42" s="296"/>
      <c r="B42" s="296"/>
      <c r="C42" s="296"/>
      <c r="D42" s="296"/>
      <c r="E42" s="296"/>
      <c r="F42" s="296"/>
      <c r="G42" s="296"/>
      <c r="H42" s="296"/>
      <c r="I42" s="296"/>
      <c r="J42" s="317"/>
      <c r="K42" s="318"/>
      <c r="L42" s="116"/>
      <c r="M42" s="117"/>
      <c r="N42" s="89"/>
      <c r="O42" s="115"/>
    </row>
    <row r="43" spans="1:15" ht="18" customHeight="1" x14ac:dyDescent="0.25">
      <c r="A43" s="310"/>
      <c r="B43" s="310"/>
      <c r="C43" s="310"/>
      <c r="D43" s="310"/>
      <c r="E43" s="310"/>
      <c r="F43" s="310"/>
      <c r="G43" s="310"/>
      <c r="H43" s="310"/>
      <c r="I43" s="310"/>
      <c r="J43" s="319"/>
      <c r="K43" s="320"/>
      <c r="L43" s="118"/>
      <c r="M43" s="119"/>
      <c r="N43" s="89"/>
    </row>
    <row r="44" spans="1:15" ht="18" customHeight="1" x14ac:dyDescent="0.25">
      <c r="A44" s="272" t="s">
        <v>110</v>
      </c>
      <c r="B44" s="301"/>
      <c r="C44" s="275" t="s">
        <v>82</v>
      </c>
      <c r="D44" s="301"/>
      <c r="E44" s="275" t="s">
        <v>111</v>
      </c>
      <c r="F44" s="273"/>
      <c r="G44" s="272" t="s">
        <v>84</v>
      </c>
      <c r="H44" s="273"/>
      <c r="I44" s="274"/>
      <c r="J44" s="335"/>
      <c r="K44" s="336"/>
      <c r="L44" s="336"/>
      <c r="M44" s="341"/>
      <c r="N44" s="89"/>
    </row>
    <row r="45" spans="1:15" ht="24.6" customHeight="1" x14ac:dyDescent="0.25">
      <c r="A45" s="297"/>
      <c r="B45" s="297"/>
      <c r="C45" s="297"/>
      <c r="D45" s="297"/>
      <c r="E45" s="298"/>
      <c r="F45" s="299"/>
      <c r="G45" s="298"/>
      <c r="H45" s="299"/>
      <c r="I45" s="300"/>
      <c r="J45" s="342"/>
      <c r="K45" s="343"/>
      <c r="L45" s="344"/>
      <c r="M45" s="345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</mergeCells>
  <phoneticPr fontId="1" type="noConversion"/>
  <conditionalFormatting sqref="A38:I38 A44 C44 G44">
    <cfRule type="expression" dxfId="122" priority="19" stopIfTrue="1">
      <formula>IF($N$2="No Color",TRUE,FALSE)</formula>
    </cfRule>
    <cfRule type="expression" dxfId="121" priority="20" stopIfTrue="1">
      <formula>IF($N$2="Red",TRUE,FALSE)</formula>
    </cfRule>
    <cfRule type="expression" dxfId="120" priority="21" stopIfTrue="1">
      <formula>IF($N$2="Green",TRUE,FALSE)</formula>
    </cfRule>
  </conditionalFormatting>
  <conditionalFormatting sqref="M1">
    <cfRule type="expression" dxfId="119" priority="13" stopIfTrue="1">
      <formula>IF($N$2="No Color",TRUE,FALSE)</formula>
    </cfRule>
    <cfRule type="expression" dxfId="118" priority="14" stopIfTrue="1">
      <formula>IF($N$2="Red",TRUE,FALSE)</formula>
    </cfRule>
    <cfRule type="expression" dxfId="117" priority="15" stopIfTrue="1">
      <formula>IF($N$2="Green",TRUE,FALSE)</formula>
    </cfRule>
  </conditionalFormatting>
  <conditionalFormatting sqref="J17:K17 A17 A14:K14 A7 J7 C7 E7:F7 L44">
    <cfRule type="expression" dxfId="116" priority="16" stopIfTrue="1">
      <formula>IF($N$2="No Color",TRUE,FALSE)</formula>
    </cfRule>
    <cfRule type="expression" dxfId="115" priority="17" stopIfTrue="1">
      <formula>IF($N$2="Red",TRUE,FALSE)</formula>
    </cfRule>
    <cfRule type="expression" dxfId="114" priority="18" stopIfTrue="1">
      <formula>IF($N$2="Green",TRUE,FALSE)</formula>
    </cfRule>
  </conditionalFormatting>
  <conditionalFormatting sqref="N3">
    <cfRule type="expression" dxfId="113" priority="28" stopIfTrue="1">
      <formula>IF(#REF!="No Color",TRUE,FALSE)</formula>
    </cfRule>
    <cfRule type="expression" dxfId="112" priority="29" stopIfTrue="1">
      <formula>IF(#REF!="Red",TRUE,FALSE)</formula>
    </cfRule>
    <cfRule type="expression" dxfId="111" priority="30" stopIfTrue="1">
      <formula>IF(#REF!="Green",TRUE,FALSE)</formula>
    </cfRule>
  </conditionalFormatting>
  <conditionalFormatting sqref="B17 L17:M17 H17">
    <cfRule type="expression" dxfId="110" priority="31" stopIfTrue="1">
      <formula>IF($N$2="No Color",TRUE,FALSE)</formula>
    </cfRule>
    <cfRule type="expression" dxfId="109" priority="32" stopIfTrue="1">
      <formula>IF($N$2="Red",TRUE,FALSE)</formula>
    </cfRule>
    <cfRule type="expression" dxfId="108" priority="33" stopIfTrue="1">
      <formula>IF($N$2="Green",TRUE,FALSE)</formula>
    </cfRule>
  </conditionalFormatting>
  <conditionalFormatting sqref="A26:H36 J18:M36 A18:B25 H18:H25">
    <cfRule type="expression" dxfId="107" priority="37" stopIfTrue="1">
      <formula>MOD(ROW(),2)=1</formula>
    </cfRule>
  </conditionalFormatting>
  <conditionalFormatting sqref="L14:M14">
    <cfRule type="expression" dxfId="106" priority="38" stopIfTrue="1">
      <formula>IF($N$2="No Color",TRUE,FALSE)</formula>
    </cfRule>
    <cfRule type="expression" dxfId="105" priority="39" stopIfTrue="1">
      <formula>IF($N$2="Red",TRUE,FALSE)</formula>
    </cfRule>
    <cfRule type="expression" dxfId="104" priority="40" stopIfTrue="1">
      <formula>IF($N$2="Green",TRUE,FALSE)</formula>
    </cfRule>
  </conditionalFormatting>
  <conditionalFormatting sqref="E44">
    <cfRule type="expression" dxfId="103" priority="7" stopIfTrue="1">
      <formula>IF($N$2="No Color",TRUE,FALSE)</formula>
    </cfRule>
    <cfRule type="expression" dxfId="102" priority="8" stopIfTrue="1">
      <formula>IF($N$2="Red",TRUE,FALSE)</formula>
    </cfRule>
    <cfRule type="expression" dxfId="101" priority="9" stopIfTrue="1">
      <formula>IF($N$2="Green",TRUE,FALSE)</formula>
    </cfRule>
  </conditionalFormatting>
  <conditionalFormatting sqref="J44">
    <cfRule type="expression" dxfId="100" priority="4" stopIfTrue="1">
      <formula>IF($N$2="No Color",TRUE,FALSE)</formula>
    </cfRule>
    <cfRule type="expression" dxfId="99" priority="5" stopIfTrue="1">
      <formula>IF($N$2="Red",TRUE,FALSE)</formula>
    </cfRule>
    <cfRule type="expression" dxfId="98" priority="6" stopIfTrue="1">
      <formula>IF($N$2="Green",TRUE,FALSE)</formula>
    </cfRule>
  </conditionalFormatting>
  <conditionalFormatting sqref="J38:M38">
    <cfRule type="expression" dxfId="97" priority="1" stopIfTrue="1">
      <formula>IF($N$2="No Color",TRUE,FALSE)</formula>
    </cfRule>
    <cfRule type="expression" dxfId="96" priority="2" stopIfTrue="1">
      <formula>IF($N$2="Red",TRUE,FALSE)</formula>
    </cfRule>
    <cfRule type="expression" dxfId="95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429"/>
      <c r="I1" s="429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74"/>
      <c r="H2" s="375"/>
      <c r="I2" s="376"/>
      <c r="J2" s="376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384" t="s">
        <v>155</v>
      </c>
      <c r="B5" s="384"/>
      <c r="C5" s="385" t="s">
        <v>156</v>
      </c>
      <c r="D5" s="386"/>
      <c r="E5" s="162"/>
      <c r="F5" s="389" t="s">
        <v>149</v>
      </c>
      <c r="G5" s="390"/>
      <c r="H5" s="389" t="s">
        <v>80</v>
      </c>
      <c r="I5" s="390"/>
      <c r="J5" s="377" t="s">
        <v>86</v>
      </c>
      <c r="K5" s="378"/>
      <c r="L5" s="216"/>
      <c r="M5" s="216"/>
      <c r="N5" s="156" t="s">
        <v>92</v>
      </c>
      <c r="O5" s="157" t="s">
        <v>120</v>
      </c>
      <c r="P5" s="358" t="s">
        <v>119</v>
      </c>
      <c r="Q5" s="359"/>
      <c r="R5" s="157" t="s">
        <v>118</v>
      </c>
    </row>
    <row r="6" spans="1:23" ht="18" customHeight="1" x14ac:dyDescent="0.2">
      <c r="A6" s="384"/>
      <c r="B6" s="384"/>
      <c r="C6" s="387"/>
      <c r="D6" s="388"/>
      <c r="E6" s="162"/>
      <c r="F6" s="391" t="s">
        <v>81</v>
      </c>
      <c r="G6" s="392"/>
      <c r="H6" s="393"/>
      <c r="I6" s="394"/>
      <c r="J6" s="367"/>
      <c r="K6" s="368"/>
      <c r="L6" s="218"/>
      <c r="M6" s="218"/>
      <c r="N6" s="164"/>
      <c r="O6" s="163"/>
      <c r="P6" s="360"/>
      <c r="Q6" s="361"/>
      <c r="R6" s="164"/>
    </row>
    <row r="7" spans="1:23" ht="18" customHeight="1" x14ac:dyDescent="0.2">
      <c r="A7" s="374" t="s">
        <v>79</v>
      </c>
      <c r="B7" s="381"/>
      <c r="C7" s="382" t="s">
        <v>63</v>
      </c>
      <c r="D7" s="383"/>
      <c r="F7" s="395" t="s">
        <v>82</v>
      </c>
      <c r="G7" s="396"/>
      <c r="H7" s="397" t="s">
        <v>128</v>
      </c>
      <c r="I7" s="398"/>
      <c r="J7" s="367"/>
      <c r="K7" s="368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74" t="s">
        <v>78</v>
      </c>
      <c r="B8" s="381"/>
      <c r="C8" s="379">
        <v>43217</v>
      </c>
      <c r="D8" s="380"/>
      <c r="F8" s="395" t="s">
        <v>83</v>
      </c>
      <c r="G8" s="396"/>
      <c r="H8" s="397" t="s">
        <v>129</v>
      </c>
      <c r="I8" s="398"/>
      <c r="J8" s="367"/>
      <c r="K8" s="368"/>
    </row>
    <row r="9" spans="1:23" ht="18" customHeight="1" x14ac:dyDescent="0.2">
      <c r="A9" s="374" t="s">
        <v>88</v>
      </c>
      <c r="B9" s="381"/>
      <c r="C9" s="382" t="s">
        <v>89</v>
      </c>
      <c r="D9" s="383"/>
      <c r="F9" s="395" t="s">
        <v>84</v>
      </c>
      <c r="G9" s="396"/>
      <c r="H9" s="397"/>
      <c r="I9" s="398"/>
      <c r="J9" s="367"/>
      <c r="K9" s="368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74" t="s">
        <v>97</v>
      </c>
      <c r="B10" s="381"/>
      <c r="C10" s="382" t="s">
        <v>96</v>
      </c>
      <c r="D10" s="383"/>
      <c r="E10" s="166"/>
      <c r="F10" s="438" t="s">
        <v>85</v>
      </c>
      <c r="G10" s="439"/>
      <c r="H10" s="440" t="s">
        <v>130</v>
      </c>
      <c r="I10" s="441"/>
      <c r="J10" s="369"/>
      <c r="K10" s="370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414" t="s">
        <v>141</v>
      </c>
      <c r="B12" s="414" t="s">
        <v>142</v>
      </c>
      <c r="C12" s="399" t="s">
        <v>143</v>
      </c>
      <c r="D12" s="363"/>
      <c r="E12" s="363"/>
      <c r="F12" s="405" t="s">
        <v>123</v>
      </c>
      <c r="G12" s="405" t="s">
        <v>115</v>
      </c>
      <c r="H12" s="405" t="s">
        <v>107</v>
      </c>
      <c r="I12" s="358" t="s">
        <v>95</v>
      </c>
      <c r="J12" s="407"/>
      <c r="K12" s="168" t="s">
        <v>148</v>
      </c>
      <c r="L12" s="169" t="s">
        <v>146</v>
      </c>
      <c r="M12" s="157" t="s">
        <v>147</v>
      </c>
      <c r="N12" s="358" t="s">
        <v>124</v>
      </c>
      <c r="O12" s="359"/>
      <c r="P12" s="399" t="s">
        <v>98</v>
      </c>
      <c r="Q12" s="363"/>
      <c r="R12" s="364"/>
    </row>
    <row r="13" spans="1:23" s="170" customFormat="1" ht="26.45" customHeight="1" x14ac:dyDescent="0.2">
      <c r="A13" s="415"/>
      <c r="B13" s="418"/>
      <c r="C13" s="403"/>
      <c r="D13" s="404"/>
      <c r="E13" s="404"/>
      <c r="F13" s="406"/>
      <c r="G13" s="406"/>
      <c r="H13" s="406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400"/>
      <c r="Q13" s="401"/>
      <c r="R13" s="402"/>
    </row>
    <row r="14" spans="1:23" s="183" customFormat="1" x14ac:dyDescent="0.2">
      <c r="A14" s="175">
        <v>1</v>
      </c>
      <c r="B14" s="176"/>
      <c r="C14" s="419" t="s">
        <v>99</v>
      </c>
      <c r="D14" s="420"/>
      <c r="E14" s="420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72"/>
      <c r="Q14" s="372"/>
      <c r="R14" s="372"/>
      <c r="S14" s="408"/>
      <c r="T14" s="408"/>
      <c r="U14" s="408"/>
      <c r="V14" s="408"/>
      <c r="W14" s="408"/>
    </row>
    <row r="15" spans="1:23" s="183" customFormat="1" x14ac:dyDescent="0.2">
      <c r="A15" s="175">
        <v>2</v>
      </c>
      <c r="B15" s="176"/>
      <c r="C15" s="416" t="s">
        <v>100</v>
      </c>
      <c r="D15" s="417"/>
      <c r="E15" s="417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72"/>
      <c r="Q15" s="372"/>
      <c r="R15" s="372"/>
      <c r="S15" s="409"/>
      <c r="T15" s="409"/>
      <c r="U15" s="409"/>
      <c r="V15" s="409"/>
      <c r="W15" s="409"/>
    </row>
    <row r="16" spans="1:23" s="183" customFormat="1" x14ac:dyDescent="0.2">
      <c r="A16" s="175">
        <v>3</v>
      </c>
      <c r="B16" s="176"/>
      <c r="C16" s="416" t="s">
        <v>101</v>
      </c>
      <c r="D16" s="417"/>
      <c r="E16" s="417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72"/>
      <c r="Q16" s="372"/>
      <c r="R16" s="372"/>
      <c r="S16" s="410"/>
      <c r="T16" s="410"/>
      <c r="U16" s="410"/>
      <c r="V16" s="410"/>
      <c r="W16" s="410"/>
    </row>
    <row r="17" spans="1:23" s="183" customFormat="1" x14ac:dyDescent="0.2">
      <c r="A17" s="175">
        <v>4</v>
      </c>
      <c r="B17" s="176"/>
      <c r="C17" s="416" t="s">
        <v>101</v>
      </c>
      <c r="D17" s="417"/>
      <c r="E17" s="417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72"/>
      <c r="Q17" s="372"/>
      <c r="R17" s="372"/>
      <c r="S17" s="411"/>
      <c r="T17" s="411"/>
      <c r="U17" s="411"/>
      <c r="V17" s="411"/>
      <c r="W17" s="411"/>
    </row>
    <row r="18" spans="1:23" s="183" customFormat="1" x14ac:dyDescent="0.2">
      <c r="A18" s="175">
        <v>5</v>
      </c>
      <c r="B18" s="176"/>
      <c r="C18" s="416" t="s">
        <v>102</v>
      </c>
      <c r="D18" s="417"/>
      <c r="E18" s="417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72"/>
      <c r="Q18" s="372"/>
      <c r="R18" s="372"/>
      <c r="S18" s="411"/>
      <c r="T18" s="411"/>
      <c r="U18" s="411"/>
      <c r="V18" s="411"/>
      <c r="W18" s="411"/>
    </row>
    <row r="19" spans="1:23" s="183" customFormat="1" x14ac:dyDescent="0.2">
      <c r="A19" s="175">
        <v>6</v>
      </c>
      <c r="B19" s="176"/>
      <c r="C19" s="416" t="s">
        <v>105</v>
      </c>
      <c r="D19" s="417"/>
      <c r="E19" s="417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72"/>
      <c r="Q19" s="372"/>
      <c r="R19" s="372"/>
      <c r="S19" s="411"/>
      <c r="T19" s="411"/>
      <c r="U19" s="411"/>
      <c r="V19" s="411"/>
      <c r="W19" s="411"/>
    </row>
    <row r="20" spans="1:23" s="183" customFormat="1" x14ac:dyDescent="0.2">
      <c r="A20" s="175">
        <v>7</v>
      </c>
      <c r="B20" s="176"/>
      <c r="C20" s="416" t="s">
        <v>103</v>
      </c>
      <c r="D20" s="417"/>
      <c r="E20" s="417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72"/>
      <c r="Q20" s="372"/>
      <c r="R20" s="372"/>
      <c r="S20" s="411"/>
      <c r="T20" s="411"/>
      <c r="U20" s="411"/>
      <c r="V20" s="411"/>
      <c r="W20" s="411"/>
    </row>
    <row r="21" spans="1:23" s="183" customFormat="1" x14ac:dyDescent="0.2">
      <c r="A21" s="175">
        <v>8</v>
      </c>
      <c r="B21" s="176"/>
      <c r="C21" s="416" t="s">
        <v>104</v>
      </c>
      <c r="D21" s="417"/>
      <c r="E21" s="417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72"/>
      <c r="Q21" s="372"/>
      <c r="R21" s="372"/>
      <c r="S21" s="411"/>
      <c r="T21" s="411"/>
      <c r="U21" s="411"/>
      <c r="V21" s="411"/>
      <c r="W21" s="411"/>
    </row>
    <row r="22" spans="1:23" s="183" customFormat="1" x14ac:dyDescent="0.2">
      <c r="A22" s="175"/>
      <c r="B22" s="176"/>
      <c r="C22" s="423"/>
      <c r="D22" s="424"/>
      <c r="E22" s="425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426"/>
      <c r="Q22" s="427"/>
      <c r="R22" s="428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423"/>
      <c r="D23" s="424"/>
      <c r="E23" s="425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426"/>
      <c r="Q23" s="427"/>
      <c r="R23" s="428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72"/>
      <c r="Q24" s="372"/>
      <c r="R24" s="372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72"/>
      <c r="Q25" s="372"/>
      <c r="R25" s="372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72"/>
      <c r="Q26" s="372"/>
      <c r="R26" s="372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72"/>
      <c r="Q27" s="372"/>
      <c r="R27" s="372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72"/>
      <c r="Q28" s="372"/>
      <c r="R28" s="372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72"/>
      <c r="Q29" s="372"/>
      <c r="R29" s="372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72"/>
      <c r="Q30" s="372"/>
      <c r="R30" s="372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72"/>
      <c r="Q31" s="372"/>
      <c r="R31" s="372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72"/>
      <c r="Q32" s="372"/>
      <c r="R32" s="372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373"/>
      <c r="Q33" s="373"/>
      <c r="R33" s="373"/>
    </row>
    <row r="34" spans="1:18" ht="24" customHeight="1" x14ac:dyDescent="0.2">
      <c r="A34" s="435" t="s">
        <v>112</v>
      </c>
      <c r="B34" s="436"/>
      <c r="C34" s="436"/>
      <c r="D34" s="436"/>
      <c r="E34" s="436"/>
      <c r="F34" s="436"/>
      <c r="G34" s="436"/>
      <c r="H34" s="436"/>
      <c r="I34" s="436"/>
      <c r="J34" s="437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11" t="s">
        <v>98</v>
      </c>
      <c r="B36" s="311"/>
      <c r="C36" s="311"/>
      <c r="D36" s="311"/>
      <c r="E36" s="311"/>
      <c r="F36" s="311"/>
      <c r="G36" s="311"/>
      <c r="H36" s="311"/>
      <c r="I36" s="311"/>
      <c r="J36" s="442" t="s">
        <v>117</v>
      </c>
      <c r="K36" s="443"/>
      <c r="L36" s="443"/>
      <c r="M36" s="444"/>
      <c r="N36" s="362" t="s">
        <v>109</v>
      </c>
      <c r="O36" s="363"/>
      <c r="P36" s="363"/>
      <c r="Q36" s="363"/>
      <c r="R36" s="364"/>
    </row>
    <row r="37" spans="1:18" ht="24" customHeight="1" x14ac:dyDescent="0.2">
      <c r="A37" s="325"/>
      <c r="B37" s="325"/>
      <c r="C37" s="325"/>
      <c r="D37" s="325"/>
      <c r="E37" s="325"/>
      <c r="F37" s="325"/>
      <c r="G37" s="325"/>
      <c r="H37" s="325"/>
      <c r="I37" s="371"/>
      <c r="J37" s="207" t="s">
        <v>134</v>
      </c>
      <c r="K37" s="412" t="s">
        <v>131</v>
      </c>
      <c r="L37" s="413"/>
      <c r="M37" s="212" t="s">
        <v>137</v>
      </c>
      <c r="N37" s="224"/>
      <c r="O37" s="430"/>
      <c r="P37" s="430"/>
      <c r="Q37" s="431"/>
      <c r="R37" s="432"/>
    </row>
    <row r="38" spans="1:18" ht="24" customHeight="1" x14ac:dyDescent="0.2">
      <c r="A38" s="296"/>
      <c r="B38" s="296"/>
      <c r="C38" s="296"/>
      <c r="D38" s="296"/>
      <c r="E38" s="296"/>
      <c r="F38" s="296"/>
      <c r="G38" s="296"/>
      <c r="H38" s="296"/>
      <c r="I38" s="365"/>
      <c r="J38" s="207" t="s">
        <v>135</v>
      </c>
      <c r="K38" s="412" t="s">
        <v>132</v>
      </c>
      <c r="L38" s="413"/>
      <c r="M38" s="212" t="s">
        <v>139</v>
      </c>
      <c r="N38" s="225"/>
      <c r="O38" s="433"/>
      <c r="P38" s="433"/>
      <c r="Q38" s="209"/>
      <c r="R38" s="210"/>
    </row>
    <row r="39" spans="1:18" ht="24" customHeight="1" x14ac:dyDescent="0.2">
      <c r="A39" s="296"/>
      <c r="B39" s="296"/>
      <c r="C39" s="296"/>
      <c r="D39" s="296"/>
      <c r="E39" s="296"/>
      <c r="F39" s="296"/>
      <c r="G39" s="296"/>
      <c r="H39" s="296"/>
      <c r="I39" s="365"/>
      <c r="J39" s="207" t="s">
        <v>136</v>
      </c>
      <c r="K39" s="412" t="s">
        <v>133</v>
      </c>
      <c r="L39" s="413"/>
      <c r="M39" s="212" t="s">
        <v>138</v>
      </c>
      <c r="N39" s="225"/>
      <c r="O39" s="433"/>
      <c r="P39" s="433"/>
      <c r="Q39" s="209"/>
      <c r="R39" s="210"/>
    </row>
    <row r="40" spans="1:18" ht="24" customHeight="1" x14ac:dyDescent="0.2">
      <c r="A40" s="296"/>
      <c r="B40" s="296"/>
      <c r="C40" s="296"/>
      <c r="D40" s="296"/>
      <c r="E40" s="296"/>
      <c r="F40" s="296"/>
      <c r="G40" s="296"/>
      <c r="H40" s="296"/>
      <c r="I40" s="365"/>
      <c r="J40" s="211"/>
      <c r="K40" s="421"/>
      <c r="L40" s="422"/>
      <c r="M40" s="222"/>
      <c r="N40" s="225"/>
      <c r="O40" s="433"/>
      <c r="P40" s="433"/>
      <c r="Q40" s="209"/>
      <c r="R40" s="210"/>
    </row>
    <row r="41" spans="1:18" ht="24" customHeight="1" x14ac:dyDescent="0.2">
      <c r="A41" s="310"/>
      <c r="B41" s="310"/>
      <c r="C41" s="310"/>
      <c r="D41" s="310"/>
      <c r="E41" s="310"/>
      <c r="F41" s="310"/>
      <c r="G41" s="310"/>
      <c r="H41" s="310"/>
      <c r="I41" s="366"/>
      <c r="J41" s="211"/>
      <c r="K41" s="421"/>
      <c r="L41" s="422"/>
      <c r="M41" s="222"/>
      <c r="N41" s="225"/>
      <c r="O41" s="434"/>
      <c r="P41" s="434"/>
      <c r="Q41" s="223"/>
      <c r="R41" s="227"/>
    </row>
    <row r="42" spans="1:18" ht="13.5" x14ac:dyDescent="0.2">
      <c r="A42" s="272" t="s">
        <v>110</v>
      </c>
      <c r="B42" s="301"/>
      <c r="C42" s="275" t="s">
        <v>82</v>
      </c>
      <c r="D42" s="301"/>
      <c r="E42" s="275" t="s">
        <v>111</v>
      </c>
      <c r="F42" s="273"/>
      <c r="G42" s="272" t="s">
        <v>84</v>
      </c>
      <c r="H42" s="273"/>
      <c r="I42" s="273"/>
      <c r="J42" s="219"/>
      <c r="K42" s="220"/>
      <c r="L42" s="221"/>
      <c r="M42" s="220"/>
      <c r="N42" s="226"/>
      <c r="R42" s="228"/>
    </row>
    <row r="43" spans="1:18" ht="13.5" x14ac:dyDescent="0.2">
      <c r="A43" s="297"/>
      <c r="B43" s="297"/>
      <c r="C43" s="297"/>
      <c r="D43" s="297"/>
      <c r="E43" s="298"/>
      <c r="F43" s="299"/>
      <c r="G43" s="298"/>
      <c r="H43" s="299"/>
      <c r="I43" s="299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</mergeCells>
  <phoneticPr fontId="1" type="noConversion"/>
  <conditionalFormatting sqref="A14:C23 P14:R21 F14:O23 A24:R33 P22:P23">
    <cfRule type="expression" dxfId="94" priority="112" stopIfTrue="1">
      <formula>MOD(ROW(),2)=1</formula>
    </cfRule>
  </conditionalFormatting>
  <conditionalFormatting sqref="J36">
    <cfRule type="expression" dxfId="93" priority="55" stopIfTrue="1">
      <formula>IF($N$2="No Color",TRUE,FALSE)</formula>
    </cfRule>
    <cfRule type="expression" dxfId="92" priority="56" stopIfTrue="1">
      <formula>IF($N$2="Red",TRUE,FALSE)</formula>
    </cfRule>
    <cfRule type="expression" dxfId="91" priority="57" stopIfTrue="1">
      <formula>IF($N$2="Green",TRUE,FALSE)</formula>
    </cfRule>
  </conditionalFormatting>
  <conditionalFormatting sqref="N36">
    <cfRule type="expression" dxfId="90" priority="58" stopIfTrue="1">
      <formula>IF($N$2="No Color",TRUE,FALSE)</formula>
    </cfRule>
    <cfRule type="expression" dxfId="89" priority="59" stopIfTrue="1">
      <formula>IF($N$2="Red",TRUE,FALSE)</formula>
    </cfRule>
    <cfRule type="expression" dxfId="88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87" priority="28" stopIfTrue="1">
      <formula>IF(#REF!="No Color",TRUE,FALSE)</formula>
    </cfRule>
    <cfRule type="expression" dxfId="86" priority="29" stopIfTrue="1">
      <formula>IF(#REF!="Red",TRUE,FALSE)</formula>
    </cfRule>
    <cfRule type="expression" dxfId="85" priority="30" stopIfTrue="1">
      <formula>IF(#REF!="Green",TRUE,FALSE)</formula>
    </cfRule>
  </conditionalFormatting>
  <conditionalFormatting sqref="O10">
    <cfRule type="expression" dxfId="84" priority="31" stopIfTrue="1">
      <formula>IF(#REF!="No Color",TRUE,FALSE)</formula>
    </cfRule>
    <cfRule type="expression" dxfId="83" priority="32" stopIfTrue="1">
      <formula>IF(#REF!="Red",TRUE,FALSE)</formula>
    </cfRule>
    <cfRule type="expression" dxfId="82" priority="33" stopIfTrue="1">
      <formula>IF(#REF!="Green",TRUE,FALSE)</formula>
    </cfRule>
  </conditionalFormatting>
  <conditionalFormatting sqref="N9:O9">
    <cfRule type="expression" dxfId="81" priority="22" stopIfTrue="1">
      <formula>IF(#REF!="No Color",TRUE,FALSE)</formula>
    </cfRule>
    <cfRule type="expression" dxfId="80" priority="23" stopIfTrue="1">
      <formula>IF(#REF!="Red",TRUE,FALSE)</formula>
    </cfRule>
    <cfRule type="expression" dxfId="79" priority="24" stopIfTrue="1">
      <formula>IF(#REF!="Green",TRUE,FALSE)</formula>
    </cfRule>
  </conditionalFormatting>
  <conditionalFormatting sqref="F5 J5">
    <cfRule type="expression" dxfId="78" priority="16" stopIfTrue="1">
      <formula>IF(#REF!="No Color",TRUE,FALSE)</formula>
    </cfRule>
    <cfRule type="expression" dxfId="77" priority="17" stopIfTrue="1">
      <formula>IF(#REF!="Red",TRUE,FALSE)</formula>
    </cfRule>
    <cfRule type="expression" dxfId="76" priority="18" stopIfTrue="1">
      <formula>IF(#REF!="Green",TRUE,FALSE)</formula>
    </cfRule>
  </conditionalFormatting>
  <conditionalFormatting sqref="H5">
    <cfRule type="expression" dxfId="75" priority="13" stopIfTrue="1">
      <formula>IF(#REF!="No Color",TRUE,FALSE)</formula>
    </cfRule>
    <cfRule type="expression" dxfId="74" priority="14" stopIfTrue="1">
      <formula>IF(#REF!="Red",TRUE,FALSE)</formula>
    </cfRule>
    <cfRule type="expression" dxfId="73" priority="15" stopIfTrue="1">
      <formula>IF(#REF!="Green",TRUE,FALSE)</formula>
    </cfRule>
  </conditionalFormatting>
  <conditionalFormatting sqref="P12:Q12">
    <cfRule type="expression" dxfId="72" priority="210" stopIfTrue="1">
      <formula>IF(#REF!="No Color",TRUE,FALSE)</formula>
    </cfRule>
    <cfRule type="expression" dxfId="71" priority="211" stopIfTrue="1">
      <formula>IF(#REF!="Green",TRUE,FALSE)</formula>
    </cfRule>
    <cfRule type="expression" dxfId="70" priority="212" stopIfTrue="1">
      <formula>IF(#REF!="Red",TRUE,FALSE)</formula>
    </cfRule>
  </conditionalFormatting>
  <conditionalFormatting sqref="N6">
    <cfRule type="expression" dxfId="69" priority="10" stopIfTrue="1">
      <formula>IF(#REF!="No Color",TRUE,FALSE)</formula>
    </cfRule>
    <cfRule type="expression" dxfId="68" priority="11" stopIfTrue="1">
      <formula>IF(#REF!="Red",TRUE,FALSE)</formula>
    </cfRule>
    <cfRule type="expression" dxfId="67" priority="12" stopIfTrue="1">
      <formula>IF(#REF!="Green",TRUE,FALSE)</formula>
    </cfRule>
  </conditionalFormatting>
  <conditionalFormatting sqref="A36:I36 A42 C42 G42">
    <cfRule type="expression" dxfId="66" priority="7" stopIfTrue="1">
      <formula>IF($N$2="No Color",TRUE,FALSE)</formula>
    </cfRule>
    <cfRule type="expression" dxfId="65" priority="8" stopIfTrue="1">
      <formula>IF($N$2="Red",TRUE,FALSE)</formula>
    </cfRule>
    <cfRule type="expression" dxfId="64" priority="9" stopIfTrue="1">
      <formula>IF($N$2="Green",TRUE,FALSE)</formula>
    </cfRule>
  </conditionalFormatting>
  <conditionalFormatting sqref="E42">
    <cfRule type="expression" dxfId="63" priority="4" stopIfTrue="1">
      <formula>IF($N$2="No Color",TRUE,FALSE)</formula>
    </cfRule>
    <cfRule type="expression" dxfId="62" priority="5" stopIfTrue="1">
      <formula>IF($N$2="Red",TRUE,FALSE)</formula>
    </cfRule>
    <cfRule type="expression" dxfId="61" priority="6" stopIfTrue="1">
      <formula>IF($N$2="Green",TRUE,FALSE)</formula>
    </cfRule>
  </conditionalFormatting>
  <conditionalFormatting sqref="N5">
    <cfRule type="expression" dxfId="60" priority="1" stopIfTrue="1">
      <formula>IF(#REF!="No Color",TRUE,FALSE)</formula>
    </cfRule>
    <cfRule type="expression" dxfId="59" priority="2" stopIfTrue="1">
      <formula>IF(#REF!="Red",TRUE,FALSE)</formula>
    </cfRule>
    <cfRule type="expression" dxfId="58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C6C5-BDFF-45D4-BF27-CAA9E89BC0D9}">
  <sheetPr>
    <pageSetUpPr fitToPage="1"/>
  </sheetPr>
  <dimension ref="B1:G33"/>
  <sheetViews>
    <sheetView showGridLines="0" tabSelected="1" view="pageBreakPreview" topLeftCell="A22" zoomScale="90" zoomScaleNormal="90" zoomScaleSheetLayoutView="90" workbookViewId="0">
      <selection activeCell="G27" sqref="G27"/>
    </sheetView>
  </sheetViews>
  <sheetFormatPr defaultColWidth="9.140625" defaultRowHeight="16.5" x14ac:dyDescent="0.3"/>
  <cols>
    <col min="1" max="1" width="9.140625" style="235"/>
    <col min="2" max="2" width="13.28515625" style="240" customWidth="1"/>
    <col min="3" max="3" width="33.5703125" style="240" customWidth="1"/>
    <col min="4" max="4" width="67.7109375" style="240" customWidth="1"/>
    <col min="5" max="5" width="12.5703125" style="240" customWidth="1"/>
    <col min="6" max="6" width="19.28515625" style="240" customWidth="1"/>
    <col min="7" max="7" width="33.7109375" style="235" customWidth="1"/>
    <col min="8" max="8" width="12.7109375" style="235" customWidth="1"/>
    <col min="9" max="16384" width="9.140625" style="235"/>
  </cols>
  <sheetData>
    <row r="1" spans="2:7" x14ac:dyDescent="0.3">
      <c r="B1" s="248"/>
      <c r="C1" s="249"/>
      <c r="D1" s="248"/>
      <c r="E1" s="248"/>
      <c r="F1" s="250"/>
      <c r="G1" s="236"/>
    </row>
    <row r="2" spans="2:7" s="237" customFormat="1" ht="70.5" customHeight="1" x14ac:dyDescent="0.2">
      <c r="B2" s="241" t="s">
        <v>141</v>
      </c>
      <c r="C2" s="243" t="s">
        <v>164</v>
      </c>
      <c r="D2" s="242" t="s">
        <v>165</v>
      </c>
      <c r="E2" s="242" t="s">
        <v>115</v>
      </c>
      <c r="F2" s="241" t="s">
        <v>157</v>
      </c>
      <c r="G2" s="259" t="s">
        <v>186</v>
      </c>
    </row>
    <row r="3" spans="2:7" s="237" customFormat="1" ht="15.75" customHeight="1" x14ac:dyDescent="0.2">
      <c r="B3" s="251" t="s">
        <v>158</v>
      </c>
      <c r="C3" s="251" t="s">
        <v>162</v>
      </c>
      <c r="D3" s="251" t="s">
        <v>159</v>
      </c>
      <c r="E3" s="251" t="s">
        <v>160</v>
      </c>
      <c r="F3" s="251" t="s">
        <v>161</v>
      </c>
      <c r="G3" s="253"/>
    </row>
    <row r="4" spans="2:7" s="246" customFormat="1" ht="20.25" customHeight="1" x14ac:dyDescent="0.2">
      <c r="B4" s="244"/>
      <c r="C4" s="255"/>
      <c r="D4" s="245"/>
      <c r="E4" s="245"/>
      <c r="F4" s="245"/>
      <c r="G4" s="257"/>
    </row>
    <row r="5" spans="2:7" s="247" customFormat="1" ht="124.5" customHeight="1" x14ac:dyDescent="0.3">
      <c r="B5" s="488">
        <v>1</v>
      </c>
      <c r="C5" s="489" t="s">
        <v>167</v>
      </c>
      <c r="D5" s="486" t="s">
        <v>204</v>
      </c>
      <c r="E5" s="490" t="s">
        <v>166</v>
      </c>
      <c r="F5" s="491">
        <v>680</v>
      </c>
      <c r="G5" s="258"/>
    </row>
    <row r="6" spans="2:7" s="247" customFormat="1" ht="123" customHeight="1" x14ac:dyDescent="0.3">
      <c r="B6" s="488">
        <v>2</v>
      </c>
      <c r="C6" s="489" t="s">
        <v>181</v>
      </c>
      <c r="D6" s="486" t="s">
        <v>203</v>
      </c>
      <c r="E6" s="490" t="s">
        <v>205</v>
      </c>
      <c r="F6" s="491">
        <v>43</v>
      </c>
      <c r="G6" s="258"/>
    </row>
    <row r="7" spans="2:7" s="247" customFormat="1" ht="156" customHeight="1" x14ac:dyDescent="0.3">
      <c r="B7" s="488">
        <v>3</v>
      </c>
      <c r="C7" s="489" t="s">
        <v>168</v>
      </c>
      <c r="D7" s="486" t="s">
        <v>202</v>
      </c>
      <c r="E7" s="490" t="s">
        <v>205</v>
      </c>
      <c r="F7" s="491">
        <v>69</v>
      </c>
      <c r="G7" s="258"/>
    </row>
    <row r="8" spans="2:7" s="247" customFormat="1" ht="221.25" customHeight="1" x14ac:dyDescent="0.3">
      <c r="B8" s="488">
        <v>4</v>
      </c>
      <c r="C8" s="489" t="s">
        <v>169</v>
      </c>
      <c r="D8" s="486" t="s">
        <v>201</v>
      </c>
      <c r="E8" s="490" t="s">
        <v>166</v>
      </c>
      <c r="F8" s="491">
        <v>31</v>
      </c>
      <c r="G8" s="258"/>
    </row>
    <row r="9" spans="2:7" s="247" customFormat="1" ht="136.5" customHeight="1" x14ac:dyDescent="0.3">
      <c r="B9" s="488">
        <v>5</v>
      </c>
      <c r="C9" s="489" t="s">
        <v>170</v>
      </c>
      <c r="D9" s="486" t="s">
        <v>200</v>
      </c>
      <c r="E9" s="490" t="s">
        <v>205</v>
      </c>
      <c r="F9" s="491">
        <v>1231</v>
      </c>
      <c r="G9" s="258"/>
    </row>
    <row r="10" spans="2:7" s="247" customFormat="1" ht="121.5" customHeight="1" x14ac:dyDescent="0.3">
      <c r="B10" s="488">
        <v>6</v>
      </c>
      <c r="C10" s="489" t="s">
        <v>171</v>
      </c>
      <c r="D10" s="486" t="s">
        <v>199</v>
      </c>
      <c r="E10" s="490" t="s">
        <v>205</v>
      </c>
      <c r="F10" s="491">
        <v>236</v>
      </c>
      <c r="G10" s="258"/>
    </row>
    <row r="11" spans="2:7" s="247" customFormat="1" ht="138" customHeight="1" x14ac:dyDescent="0.3">
      <c r="B11" s="488">
        <v>7</v>
      </c>
      <c r="C11" s="489" t="s">
        <v>182</v>
      </c>
      <c r="D11" s="486" t="s">
        <v>198</v>
      </c>
      <c r="E11" s="490" t="s">
        <v>205</v>
      </c>
      <c r="F11" s="491">
        <v>124</v>
      </c>
      <c r="G11" s="258"/>
    </row>
    <row r="12" spans="2:7" s="247" customFormat="1" ht="139.5" customHeight="1" x14ac:dyDescent="0.3">
      <c r="B12" s="488">
        <v>8</v>
      </c>
      <c r="C12" s="489" t="s">
        <v>183</v>
      </c>
      <c r="D12" s="486" t="s">
        <v>197</v>
      </c>
      <c r="E12" s="490" t="s">
        <v>205</v>
      </c>
      <c r="F12" s="491">
        <v>13</v>
      </c>
      <c r="G12" s="258"/>
    </row>
    <row r="13" spans="2:7" s="247" customFormat="1" ht="156" customHeight="1" x14ac:dyDescent="0.3">
      <c r="B13" s="488">
        <v>9</v>
      </c>
      <c r="C13" s="489" t="s">
        <v>172</v>
      </c>
      <c r="D13" s="486" t="s">
        <v>196</v>
      </c>
      <c r="E13" s="490" t="s">
        <v>205</v>
      </c>
      <c r="F13" s="491">
        <v>93</v>
      </c>
      <c r="G13" s="258"/>
    </row>
    <row r="14" spans="2:7" s="247" customFormat="1" ht="131.25" customHeight="1" x14ac:dyDescent="0.3">
      <c r="B14" s="488">
        <v>10</v>
      </c>
      <c r="C14" s="489" t="s">
        <v>173</v>
      </c>
      <c r="D14" s="486" t="s">
        <v>195</v>
      </c>
      <c r="E14" s="490" t="s">
        <v>166</v>
      </c>
      <c r="F14" s="491">
        <v>22</v>
      </c>
      <c r="G14" s="258"/>
    </row>
    <row r="15" spans="2:7" s="247" customFormat="1" ht="126.75" customHeight="1" x14ac:dyDescent="0.3">
      <c r="B15" s="488">
        <v>11</v>
      </c>
      <c r="C15" s="489" t="s">
        <v>174</v>
      </c>
      <c r="D15" s="486" t="s">
        <v>194</v>
      </c>
      <c r="E15" s="490" t="s">
        <v>205</v>
      </c>
      <c r="F15" s="491">
        <v>14</v>
      </c>
      <c r="G15" s="258"/>
    </row>
    <row r="16" spans="2:7" s="247" customFormat="1" ht="198.75" customHeight="1" x14ac:dyDescent="0.3">
      <c r="B16" s="488">
        <v>12</v>
      </c>
      <c r="C16" s="489" t="s">
        <v>184</v>
      </c>
      <c r="D16" s="486" t="s">
        <v>193</v>
      </c>
      <c r="E16" s="490" t="s">
        <v>205</v>
      </c>
      <c r="F16" s="491">
        <v>83</v>
      </c>
      <c r="G16" s="258"/>
    </row>
    <row r="17" spans="2:7" s="247" customFormat="1" ht="160.5" customHeight="1" x14ac:dyDescent="0.3">
      <c r="B17" s="488">
        <v>13</v>
      </c>
      <c r="C17" s="489" t="s">
        <v>175</v>
      </c>
      <c r="D17" s="486" t="s">
        <v>187</v>
      </c>
      <c r="E17" s="490" t="s">
        <v>166</v>
      </c>
      <c r="F17" s="491">
        <v>28</v>
      </c>
      <c r="G17" s="258"/>
    </row>
    <row r="18" spans="2:7" s="247" customFormat="1" ht="175.5" customHeight="1" x14ac:dyDescent="0.3">
      <c r="B18" s="488">
        <v>14</v>
      </c>
      <c r="C18" s="489" t="s">
        <v>176</v>
      </c>
      <c r="D18" s="486" t="s">
        <v>185</v>
      </c>
      <c r="E18" s="490" t="s">
        <v>166</v>
      </c>
      <c r="F18" s="491">
        <v>16</v>
      </c>
      <c r="G18" s="258"/>
    </row>
    <row r="19" spans="2:7" s="247" customFormat="1" ht="209.25" customHeight="1" x14ac:dyDescent="0.3">
      <c r="B19" s="488">
        <v>15</v>
      </c>
      <c r="C19" s="489" t="s">
        <v>177</v>
      </c>
      <c r="D19" s="486" t="s">
        <v>188</v>
      </c>
      <c r="E19" s="490" t="s">
        <v>166</v>
      </c>
      <c r="F19" s="491">
        <v>58</v>
      </c>
      <c r="G19" s="258"/>
    </row>
    <row r="20" spans="2:7" s="247" customFormat="1" ht="137.25" customHeight="1" x14ac:dyDescent="0.3">
      <c r="B20" s="488">
        <v>16</v>
      </c>
      <c r="C20" s="492" t="s">
        <v>178</v>
      </c>
      <c r="D20" s="486" t="s">
        <v>189</v>
      </c>
      <c r="E20" s="490" t="s">
        <v>166</v>
      </c>
      <c r="F20" s="491">
        <v>13</v>
      </c>
      <c r="G20" s="258"/>
    </row>
    <row r="21" spans="2:7" s="247" customFormat="1" ht="131.25" customHeight="1" x14ac:dyDescent="0.3">
      <c r="B21" s="488">
        <v>17</v>
      </c>
      <c r="C21" s="489" t="s">
        <v>179</v>
      </c>
      <c r="D21" s="487" t="s">
        <v>190</v>
      </c>
      <c r="E21" s="490" t="s">
        <v>166</v>
      </c>
      <c r="F21" s="491">
        <v>63</v>
      </c>
      <c r="G21" s="258"/>
    </row>
    <row r="22" spans="2:7" s="247" customFormat="1" ht="171" customHeight="1" x14ac:dyDescent="0.3">
      <c r="B22" s="488">
        <v>18</v>
      </c>
      <c r="C22" s="489" t="s">
        <v>206</v>
      </c>
      <c r="D22" s="486" t="s">
        <v>207</v>
      </c>
      <c r="E22" s="490" t="s">
        <v>166</v>
      </c>
      <c r="F22" s="491">
        <v>60</v>
      </c>
      <c r="G22" s="258"/>
    </row>
    <row r="23" spans="2:7" s="247" customFormat="1" ht="146.25" customHeight="1" x14ac:dyDescent="0.3">
      <c r="B23" s="488">
        <v>19</v>
      </c>
      <c r="C23" s="489" t="s">
        <v>180</v>
      </c>
      <c r="D23" s="486" t="s">
        <v>192</v>
      </c>
      <c r="E23" s="490" t="s">
        <v>166</v>
      </c>
      <c r="F23" s="491">
        <v>46</v>
      </c>
      <c r="G23" s="258"/>
    </row>
    <row r="24" spans="2:7" s="247" customFormat="1" ht="177" customHeight="1" x14ac:dyDescent="0.3">
      <c r="B24" s="493">
        <v>20</v>
      </c>
      <c r="C24" s="489" t="s">
        <v>208</v>
      </c>
      <c r="D24" s="487" t="s">
        <v>191</v>
      </c>
      <c r="E24" s="494" t="s">
        <v>209</v>
      </c>
      <c r="F24" s="495">
        <v>89</v>
      </c>
      <c r="G24" s="258"/>
    </row>
    <row r="25" spans="2:7" x14ac:dyDescent="0.3">
      <c r="B25" s="252" t="s">
        <v>163</v>
      </c>
      <c r="C25" s="254"/>
      <c r="D25" s="239"/>
      <c r="E25" s="238"/>
      <c r="F25" s="256"/>
      <c r="G25" s="496"/>
    </row>
    <row r="26" spans="2:7" ht="19.5" customHeight="1" x14ac:dyDescent="0.3"/>
    <row r="27" spans="2:7" ht="31.5" customHeight="1" x14ac:dyDescent="0.3"/>
    <row r="28" spans="2:7" ht="33" customHeight="1" x14ac:dyDescent="0.3"/>
    <row r="29" spans="2:7" ht="24" customHeight="1" x14ac:dyDescent="0.3"/>
    <row r="30" spans="2:7" ht="36.75" customHeight="1" x14ac:dyDescent="0.3"/>
    <row r="31" spans="2:7" ht="27" customHeight="1" x14ac:dyDescent="0.3"/>
    <row r="32" spans="2:7" ht="23.25" customHeight="1" x14ac:dyDescent="0.3"/>
    <row r="33" ht="27" customHeight="1" x14ac:dyDescent="0.3"/>
  </sheetData>
  <conditionalFormatting sqref="B2:E2 B3:F3">
    <cfRule type="expression" dxfId="57" priority="28" stopIfTrue="1">
      <formula>IF(#REF!="No Color",TRUE,FALSE)</formula>
    </cfRule>
    <cfRule type="expression" dxfId="56" priority="29" stopIfTrue="1">
      <formula>IF(#REF!="Red",TRUE,FALSE)</formula>
    </cfRule>
    <cfRule type="expression" dxfId="55" priority="30" stopIfTrue="1">
      <formula>IF(#REF!="Green",TRUE,FALSE)</formula>
    </cfRule>
  </conditionalFormatting>
  <conditionalFormatting sqref="F2">
    <cfRule type="expression" dxfId="54" priority="25" stopIfTrue="1">
      <formula>IF(#REF!="No Color",TRUE,FALSE)</formula>
    </cfRule>
    <cfRule type="expression" dxfId="53" priority="26" stopIfTrue="1">
      <formula>IF(#REF!="Red",TRUE,FALSE)</formula>
    </cfRule>
    <cfRule type="expression" dxfId="52" priority="27" stopIfTrue="1">
      <formula>IF(#REF!="Green",TRUE,FALSE)</formula>
    </cfRule>
  </conditionalFormatting>
  <conditionalFormatting sqref="B4">
    <cfRule type="expression" dxfId="51" priority="13" stopIfTrue="1">
      <formula>IF(#REF!="No Color",TRUE,FALSE)</formula>
    </cfRule>
    <cfRule type="expression" dxfId="50" priority="14" stopIfTrue="1">
      <formula>IF(#REF!="Red",TRUE,FALSE)</formula>
    </cfRule>
    <cfRule type="expression" dxfId="49" priority="15" stopIfTrue="1">
      <formula>IF(#REF!="Green",TRUE,FALSE)</formula>
    </cfRule>
  </conditionalFormatting>
  <printOptions horizontalCentered="1"/>
  <pageMargins left="0" right="0" top="0" bottom="0" header="0.31496062992125984" footer="0.31496062992125984"/>
  <pageSetup paperSize="9" scale="17" orientation="landscape" horizontalDpi="300" verticalDpi="300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82"/>
      <c r="B4" s="482"/>
      <c r="C4" s="482"/>
      <c r="D4" s="482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83" t="s">
        <v>20</v>
      </c>
      <c r="B8" s="483"/>
      <c r="C8" s="483"/>
      <c r="D8" s="483"/>
      <c r="E8" s="36"/>
      <c r="F8" s="483" t="s">
        <v>21</v>
      </c>
      <c r="G8" s="483"/>
      <c r="H8" s="483"/>
      <c r="I8" s="483"/>
      <c r="J8" s="36"/>
      <c r="K8" s="45" t="s">
        <v>17</v>
      </c>
      <c r="L8" s="43"/>
      <c r="M8" s="484" t="s">
        <v>1</v>
      </c>
      <c r="N8" s="485"/>
      <c r="O8" s="47" t="s">
        <v>12</v>
      </c>
      <c r="P8" s="22"/>
      <c r="Q8" s="478">
        <f ca="1">TODAY()</f>
        <v>44616</v>
      </c>
      <c r="R8" s="479"/>
    </row>
    <row r="9" spans="1:25" ht="18" customHeight="1" x14ac:dyDescent="0.2">
      <c r="A9" s="475" t="s">
        <v>1</v>
      </c>
      <c r="B9" s="475"/>
      <c r="C9" s="475"/>
      <c r="D9" s="475"/>
      <c r="E9" s="17"/>
      <c r="F9" s="475" t="s">
        <v>1</v>
      </c>
      <c r="G9" s="475"/>
      <c r="H9" s="475"/>
      <c r="I9" s="42"/>
      <c r="J9" s="41"/>
      <c r="K9" s="46" t="s">
        <v>24</v>
      </c>
      <c r="L9" s="44"/>
      <c r="M9" s="476"/>
      <c r="N9" s="477"/>
      <c r="O9" s="47" t="s">
        <v>13</v>
      </c>
      <c r="P9" s="22"/>
      <c r="Q9" s="480" t="s">
        <v>63</v>
      </c>
      <c r="R9" s="481"/>
    </row>
    <row r="10" spans="1:25" ht="18" customHeight="1" x14ac:dyDescent="0.2">
      <c r="A10" s="475" t="s">
        <v>2</v>
      </c>
      <c r="B10" s="475"/>
      <c r="C10" s="475"/>
      <c r="D10" s="475"/>
      <c r="E10" s="17"/>
      <c r="F10" s="475" t="s">
        <v>2</v>
      </c>
      <c r="G10" s="475"/>
      <c r="H10" s="475"/>
      <c r="I10" s="42"/>
      <c r="J10" s="41"/>
      <c r="K10" s="46" t="s">
        <v>25</v>
      </c>
      <c r="L10" s="44"/>
      <c r="M10" s="476"/>
      <c r="N10" s="477"/>
      <c r="O10" s="47" t="s">
        <v>14</v>
      </c>
      <c r="P10" s="22"/>
      <c r="Q10" s="480" t="s">
        <v>15</v>
      </c>
      <c r="R10" s="481"/>
    </row>
    <row r="11" spans="1:25" ht="18" customHeight="1" x14ac:dyDescent="0.2">
      <c r="A11" s="475" t="s">
        <v>3</v>
      </c>
      <c r="B11" s="475"/>
      <c r="C11" s="475"/>
      <c r="D11" s="475"/>
      <c r="E11" s="17"/>
      <c r="F11" s="475" t="s">
        <v>3</v>
      </c>
      <c r="G11" s="475"/>
      <c r="H11" s="475"/>
      <c r="I11" s="42"/>
      <c r="J11" s="41"/>
      <c r="K11" s="46" t="s">
        <v>18</v>
      </c>
      <c r="L11" s="44"/>
      <c r="M11" s="476"/>
      <c r="N11" s="477"/>
      <c r="O11" s="47" t="s">
        <v>22</v>
      </c>
      <c r="P11" s="22"/>
      <c r="Q11" s="480">
        <v>12345678</v>
      </c>
      <c r="R11" s="481"/>
    </row>
    <row r="12" spans="1:25" ht="18" customHeight="1" x14ac:dyDescent="0.2">
      <c r="A12" s="475" t="s">
        <v>4</v>
      </c>
      <c r="B12" s="475"/>
      <c r="C12" s="475"/>
      <c r="D12" s="475"/>
      <c r="E12" s="17"/>
      <c r="F12" s="475" t="s">
        <v>4</v>
      </c>
      <c r="G12" s="475"/>
      <c r="H12" s="475"/>
      <c r="I12" s="42"/>
      <c r="J12" s="41"/>
      <c r="K12" s="46" t="s">
        <v>19</v>
      </c>
      <c r="L12" s="44"/>
      <c r="M12" s="476"/>
      <c r="N12" s="477"/>
      <c r="O12" s="47" t="s">
        <v>64</v>
      </c>
      <c r="P12" s="22"/>
      <c r="Q12" s="478">
        <f ca="1">Q8+30</f>
        <v>44646</v>
      </c>
      <c r="R12" s="479"/>
    </row>
    <row r="13" spans="1:25" ht="18" customHeight="1" x14ac:dyDescent="0.2">
      <c r="A13" s="475" t="s">
        <v>5</v>
      </c>
      <c r="B13" s="475"/>
      <c r="C13" s="475"/>
      <c r="D13" s="475"/>
      <c r="E13" s="17"/>
      <c r="F13" s="475" t="s">
        <v>5</v>
      </c>
      <c r="G13" s="475"/>
      <c r="H13" s="475"/>
      <c r="I13" s="42"/>
      <c r="J13" s="41"/>
      <c r="K13" s="46" t="s">
        <v>26</v>
      </c>
      <c r="L13" s="44"/>
      <c r="M13" s="476"/>
      <c r="N13" s="477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71" t="s">
        <v>7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67" t="s">
        <v>6</v>
      </c>
      <c r="P15" s="67" t="s">
        <v>8</v>
      </c>
      <c r="Q15" s="472" t="s">
        <v>9</v>
      </c>
      <c r="R15" s="472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60" t="s">
        <v>74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58">
        <v>2</v>
      </c>
      <c r="P16" s="62" t="e">
        <f t="shared" ref="P16:P33" si="1">IF(ISBLANK(B16),"",INDEX(unit_price,MATCH(B16,product,0)))</f>
        <v>#NAME?</v>
      </c>
      <c r="Q16" s="461" t="e">
        <f t="shared" ref="Q16:Q33" si="2">IF(OR(ISBLANK(O16),O16=0),0,O16*P16)</f>
        <v>#NAME?</v>
      </c>
      <c r="R16" s="461"/>
      <c r="U16" s="473" t="s">
        <v>66</v>
      </c>
      <c r="V16" s="473"/>
      <c r="W16" s="473"/>
      <c r="X16" s="473"/>
      <c r="Y16" s="473"/>
    </row>
    <row r="17" spans="1:25" ht="12.95" customHeight="1" x14ac:dyDescent="0.2">
      <c r="A17" s="58" t="e">
        <f t="shared" si="0"/>
        <v>#NAME?</v>
      </c>
      <c r="B17" s="460" t="s">
        <v>75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58">
        <v>3</v>
      </c>
      <c r="P17" s="62" t="e">
        <f t="shared" si="1"/>
        <v>#NAME?</v>
      </c>
      <c r="Q17" s="461" t="e">
        <f t="shared" si="2"/>
        <v>#NAME?</v>
      </c>
      <c r="R17" s="461"/>
      <c r="U17" s="474"/>
      <c r="V17" s="474"/>
      <c r="W17" s="474"/>
      <c r="X17" s="474"/>
      <c r="Y17" s="474"/>
    </row>
    <row r="18" spans="1:25" ht="12.95" customHeight="1" x14ac:dyDescent="0.2">
      <c r="A18" s="58" t="str">
        <f t="shared" si="0"/>
        <v/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58"/>
      <c r="P18" s="62" t="str">
        <f t="shared" si="1"/>
        <v/>
      </c>
      <c r="Q18" s="461">
        <f t="shared" si="2"/>
        <v>0</v>
      </c>
      <c r="R18" s="461"/>
      <c r="U18" s="469" t="s">
        <v>67</v>
      </c>
      <c r="V18" s="469"/>
      <c r="W18" s="469"/>
      <c r="X18" s="469"/>
      <c r="Y18" s="469"/>
    </row>
    <row r="19" spans="1:25" ht="12.95" customHeight="1" x14ac:dyDescent="0.2">
      <c r="A19" s="58" t="str">
        <f t="shared" si="0"/>
        <v/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58"/>
      <c r="P19" s="62" t="str">
        <f t="shared" si="1"/>
        <v/>
      </c>
      <c r="Q19" s="461">
        <f t="shared" si="2"/>
        <v>0</v>
      </c>
      <c r="R19" s="461"/>
      <c r="U19" s="470"/>
      <c r="V19" s="470"/>
      <c r="W19" s="470"/>
      <c r="X19" s="470"/>
      <c r="Y19" s="470"/>
    </row>
    <row r="20" spans="1:25" ht="12.95" customHeight="1" x14ac:dyDescent="0.2">
      <c r="A20" s="58" t="str">
        <f t="shared" si="0"/>
        <v/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58"/>
      <c r="P20" s="62" t="str">
        <f t="shared" si="1"/>
        <v/>
      </c>
      <c r="Q20" s="461">
        <f t="shared" si="2"/>
        <v>0</v>
      </c>
      <c r="R20" s="461"/>
      <c r="U20" s="470"/>
      <c r="V20" s="470"/>
      <c r="W20" s="470"/>
      <c r="X20" s="470"/>
      <c r="Y20" s="470"/>
    </row>
    <row r="21" spans="1:25" ht="12.95" customHeight="1" x14ac:dyDescent="0.2">
      <c r="A21" s="58" t="str">
        <f t="shared" si="0"/>
        <v/>
      </c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58"/>
      <c r="P21" s="62" t="str">
        <f t="shared" si="1"/>
        <v/>
      </c>
      <c r="Q21" s="461">
        <f t="shared" si="2"/>
        <v>0</v>
      </c>
      <c r="R21" s="461"/>
      <c r="U21" s="470"/>
      <c r="V21" s="470"/>
      <c r="W21" s="470"/>
      <c r="X21" s="470"/>
      <c r="Y21" s="470"/>
    </row>
    <row r="22" spans="1:25" ht="12.95" customHeight="1" x14ac:dyDescent="0.2">
      <c r="A22" s="58" t="str">
        <f t="shared" si="0"/>
        <v/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58"/>
      <c r="P22" s="62" t="str">
        <f t="shared" si="1"/>
        <v/>
      </c>
      <c r="Q22" s="461">
        <f t="shared" si="2"/>
        <v>0</v>
      </c>
      <c r="R22" s="461"/>
      <c r="U22" s="470"/>
      <c r="V22" s="470"/>
      <c r="W22" s="470"/>
      <c r="X22" s="470"/>
      <c r="Y22" s="470"/>
    </row>
    <row r="23" spans="1:25" ht="12.95" customHeight="1" x14ac:dyDescent="0.2">
      <c r="A23" s="58" t="str">
        <f t="shared" si="0"/>
        <v/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58"/>
      <c r="P23" s="62" t="str">
        <f t="shared" si="1"/>
        <v/>
      </c>
      <c r="Q23" s="461">
        <f t="shared" si="2"/>
        <v>0</v>
      </c>
      <c r="R23" s="461"/>
      <c r="U23" s="470"/>
      <c r="V23" s="470"/>
      <c r="W23" s="470"/>
      <c r="X23" s="470"/>
      <c r="Y23" s="470"/>
    </row>
    <row r="24" spans="1:25" ht="12.95" customHeight="1" x14ac:dyDescent="0.2">
      <c r="A24" s="58" t="str">
        <f t="shared" si="0"/>
        <v/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58"/>
      <c r="P24" s="62" t="str">
        <f t="shared" si="1"/>
        <v/>
      </c>
      <c r="Q24" s="461">
        <f t="shared" si="2"/>
        <v>0</v>
      </c>
      <c r="R24" s="461"/>
    </row>
    <row r="25" spans="1:25" ht="12.95" customHeight="1" x14ac:dyDescent="0.2">
      <c r="A25" s="58" t="str">
        <f t="shared" si="0"/>
        <v/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58"/>
      <c r="P25" s="62" t="str">
        <f t="shared" si="1"/>
        <v/>
      </c>
      <c r="Q25" s="461">
        <f t="shared" si="2"/>
        <v>0</v>
      </c>
      <c r="R25" s="461"/>
    </row>
    <row r="26" spans="1:25" ht="12.95" customHeight="1" x14ac:dyDescent="0.2">
      <c r="A26" s="58" t="str">
        <f t="shared" si="0"/>
        <v/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58"/>
      <c r="P26" s="62" t="str">
        <f t="shared" si="1"/>
        <v/>
      </c>
      <c r="Q26" s="461">
        <f t="shared" si="2"/>
        <v>0</v>
      </c>
      <c r="R26" s="461"/>
    </row>
    <row r="27" spans="1:25" ht="12.95" customHeight="1" x14ac:dyDescent="0.2">
      <c r="A27" s="58" t="str">
        <f t="shared" si="0"/>
        <v/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58"/>
      <c r="P27" s="62" t="str">
        <f t="shared" si="1"/>
        <v/>
      </c>
      <c r="Q27" s="461">
        <f t="shared" si="2"/>
        <v>0</v>
      </c>
      <c r="R27" s="461"/>
    </row>
    <row r="28" spans="1:25" ht="12.95" customHeight="1" x14ac:dyDescent="0.2">
      <c r="A28" s="58" t="str">
        <f t="shared" si="0"/>
        <v/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58"/>
      <c r="P28" s="62" t="str">
        <f t="shared" si="1"/>
        <v/>
      </c>
      <c r="Q28" s="461">
        <f t="shared" si="2"/>
        <v>0</v>
      </c>
      <c r="R28" s="461"/>
    </row>
    <row r="29" spans="1:25" ht="12.95" customHeight="1" x14ac:dyDescent="0.2">
      <c r="A29" s="58" t="str">
        <f t="shared" si="0"/>
        <v/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58"/>
      <c r="P29" s="62" t="str">
        <f t="shared" si="1"/>
        <v/>
      </c>
      <c r="Q29" s="461">
        <f t="shared" si="2"/>
        <v>0</v>
      </c>
      <c r="R29" s="461"/>
    </row>
    <row r="30" spans="1:25" ht="12.95" customHeight="1" x14ac:dyDescent="0.2">
      <c r="A30" s="58" t="str">
        <f t="shared" si="0"/>
        <v/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58"/>
      <c r="P30" s="62" t="str">
        <f t="shared" si="1"/>
        <v/>
      </c>
      <c r="Q30" s="461">
        <f t="shared" si="2"/>
        <v>0</v>
      </c>
      <c r="R30" s="461"/>
    </row>
    <row r="31" spans="1:25" ht="12.95" customHeight="1" x14ac:dyDescent="0.2">
      <c r="A31" s="58" t="str">
        <f t="shared" si="0"/>
        <v/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58"/>
      <c r="P31" s="62" t="str">
        <f t="shared" si="1"/>
        <v/>
      </c>
      <c r="Q31" s="461">
        <f t="shared" si="2"/>
        <v>0</v>
      </c>
      <c r="R31" s="461"/>
    </row>
    <row r="32" spans="1:25" ht="12.95" customHeight="1" x14ac:dyDescent="0.2">
      <c r="A32" s="58" t="str">
        <f t="shared" si="0"/>
        <v/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58"/>
      <c r="P32" s="62" t="str">
        <f t="shared" si="1"/>
        <v/>
      </c>
      <c r="Q32" s="461">
        <f t="shared" si="2"/>
        <v>0</v>
      </c>
      <c r="R32" s="461"/>
    </row>
    <row r="33" spans="1:25" ht="12.95" customHeight="1" x14ac:dyDescent="0.2">
      <c r="A33" s="59" t="str">
        <f t="shared" si="0"/>
        <v/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59"/>
      <c r="P33" s="63" t="str">
        <f t="shared" si="1"/>
        <v/>
      </c>
      <c r="Q33" s="465">
        <f t="shared" si="2"/>
        <v>0</v>
      </c>
      <c r="R33" s="465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6" t="s">
        <v>27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8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49"/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1"/>
      <c r="P36" s="26" t="str">
        <f>Settings!$B$27&amp;" Rate"</f>
        <v>Sales Tax Rate</v>
      </c>
      <c r="Q36" s="462">
        <v>0</v>
      </c>
      <c r="R36" s="463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49"/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1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1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52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4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55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7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P41" s="459" t="s">
        <v>73</v>
      </c>
      <c r="Q41" s="459"/>
      <c r="R41" s="459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45" t="str">
        <f>Settings!$B$5</f>
        <v>Заказ на закупку</v>
      </c>
      <c r="Q42" s="445"/>
      <c r="R42" s="445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46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</row>
    <row r="44" spans="1:25" ht="18" customHeight="1" x14ac:dyDescent="0.2">
      <c r="A44" s="44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</row>
    <row r="45" spans="1:25" ht="18" customHeight="1" x14ac:dyDescent="0.2">
      <c r="A45" s="44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48" priority="7" stopIfTrue="1">
      <formula>IF($S$2="No Color",TRUE,FALSE)</formula>
    </cfRule>
    <cfRule type="expression" dxfId="47" priority="8" stopIfTrue="1">
      <formula>IF($S$2="Red",TRUE,FALSE)</formula>
    </cfRule>
    <cfRule type="expression" dxfId="46" priority="9" stopIfTrue="1">
      <formula>IF($S$2="Green",TRUE,FALSE)</formula>
    </cfRule>
  </conditionalFormatting>
  <conditionalFormatting sqref="A15 O15:P15">
    <cfRule type="expression" dxfId="45" priority="1" stopIfTrue="1">
      <formula>IF($S$2="No Color",TRUE,FALSE)</formula>
    </cfRule>
    <cfRule type="expression" dxfId="44" priority="2" stopIfTrue="1">
      <formula>IF($S$2="Red",TRUE,FALSE)</formula>
    </cfRule>
    <cfRule type="expression" dxfId="43" priority="3" stopIfTrue="1">
      <formula>IF($S$2="Green",TRUE,FALSE)</formula>
    </cfRule>
  </conditionalFormatting>
  <conditionalFormatting sqref="A16:R33">
    <cfRule type="expression" dxfId="42" priority="10" stopIfTrue="1">
      <formula>MOD(ROW(),2)=1</formula>
    </cfRule>
  </conditionalFormatting>
  <conditionalFormatting sqref="B15:N15 A8:D8 F8:I8">
    <cfRule type="expression" dxfId="41" priority="11" stopIfTrue="1">
      <formula>IF($S$2="No Color",TRUE,FALSE)</formula>
    </cfRule>
    <cfRule type="expression" dxfId="40" priority="12" stopIfTrue="1">
      <formula>IF($S$2="Red",TRUE,FALSE)</formula>
    </cfRule>
    <cfRule type="expression" dxfId="39" priority="13" stopIfTrue="1">
      <formula>IF($S$2="Green",TRUE,FALSE)</formula>
    </cfRule>
  </conditionalFormatting>
  <conditionalFormatting sqref="Q15:R15">
    <cfRule type="expression" dxfId="38" priority="14" stopIfTrue="1">
      <formula>IF($S$2="No Color",TRUE,FALSE)</formula>
    </cfRule>
    <cfRule type="expression" dxfId="37" priority="15" stopIfTrue="1">
      <formula>IF($S$2="Green",TRUE,FALSE)</formula>
    </cfRule>
    <cfRule type="expression" dxfId="36" priority="16" stopIfTrue="1">
      <formula>IF($S$2="Red",TRUE,FALSE)</formula>
    </cfRule>
  </conditionalFormatting>
  <conditionalFormatting sqref="R1 O1">
    <cfRule type="expression" dxfId="35" priority="4" stopIfTrue="1">
      <formula>IF($S$2="No Color",TRUE,FALSE)</formula>
    </cfRule>
    <cfRule type="expression" dxfId="34" priority="5" stopIfTrue="1">
      <formula>IF($S$2="Red",TRUE,FALSE)</formula>
    </cfRule>
    <cfRule type="expression" dxfId="33" priority="6" stopIfTrue="1">
      <formula>IF($S$2="Green",TRUE,FALSE)</formula>
    </cfRule>
  </conditionalFormatting>
  <conditionalFormatting sqref="K8:L13">
    <cfRule type="expression" dxfId="32" priority="17" stopIfTrue="1">
      <formula>IF($S$2="No Color",TRUE,FALSE)</formula>
    </cfRule>
    <cfRule type="expression" dxfId="31" priority="18" stopIfTrue="1">
      <formula>IF($S$2="Red",TRUE,FALSE)</formula>
    </cfRule>
    <cfRule type="expression" dxfId="30" priority="19" stopIfTrue="1">
      <formula>IF($S$2="Green",TRUE,FALSE)</formula>
    </cfRule>
  </conditionalFormatting>
  <conditionalFormatting sqref="A43:R43">
    <cfRule type="expression" dxfId="29" priority="20" stopIfTrue="1">
      <formula>IF($S$2="No Color",TRUE,FALSE)</formula>
    </cfRule>
    <cfRule type="expression" dxfId="28" priority="21" stopIfTrue="1">
      <formula>IF($S$2="Red",TRUE,FALSE)</formula>
    </cfRule>
    <cfRule type="expression" dxfId="27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82"/>
      <c r="B4" s="482"/>
      <c r="C4" s="482"/>
      <c r="D4" s="482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83" t="s">
        <v>20</v>
      </c>
      <c r="B8" s="483"/>
      <c r="C8" s="483"/>
      <c r="D8" s="483"/>
      <c r="E8" s="36"/>
      <c r="F8" s="483" t="s">
        <v>21</v>
      </c>
      <c r="G8" s="483"/>
      <c r="H8" s="483"/>
      <c r="I8" s="483"/>
      <c r="J8" s="36"/>
      <c r="K8" s="45" t="s">
        <v>17</v>
      </c>
      <c r="L8" s="43"/>
      <c r="M8" s="484" t="s">
        <v>1</v>
      </c>
      <c r="N8" s="485"/>
      <c r="O8" s="47" t="s">
        <v>12</v>
      </c>
      <c r="P8" s="22"/>
      <c r="Q8" s="478">
        <f ca="1">TODAY()</f>
        <v>44616</v>
      </c>
      <c r="R8" s="479"/>
    </row>
    <row r="9" spans="1:25" ht="18" customHeight="1" x14ac:dyDescent="0.2">
      <c r="A9" s="475" t="s">
        <v>1</v>
      </c>
      <c r="B9" s="475"/>
      <c r="C9" s="475"/>
      <c r="D9" s="475"/>
      <c r="E9" s="17"/>
      <c r="F9" s="475" t="s">
        <v>1</v>
      </c>
      <c r="G9" s="475"/>
      <c r="H9" s="475"/>
      <c r="I9" s="42"/>
      <c r="J9" s="41"/>
      <c r="K9" s="46" t="s">
        <v>24</v>
      </c>
      <c r="L9" s="44"/>
      <c r="M9" s="476"/>
      <c r="N9" s="477"/>
      <c r="O9" s="47" t="s">
        <v>13</v>
      </c>
      <c r="P9" s="22"/>
      <c r="Q9" s="480" t="s">
        <v>63</v>
      </c>
      <c r="R9" s="481"/>
    </row>
    <row r="10" spans="1:25" ht="18" customHeight="1" x14ac:dyDescent="0.2">
      <c r="A10" s="475" t="s">
        <v>2</v>
      </c>
      <c r="B10" s="475"/>
      <c r="C10" s="475"/>
      <c r="D10" s="475"/>
      <c r="E10" s="17"/>
      <c r="F10" s="475" t="s">
        <v>2</v>
      </c>
      <c r="G10" s="475"/>
      <c r="H10" s="475"/>
      <c r="I10" s="42"/>
      <c r="J10" s="41"/>
      <c r="K10" s="46" t="s">
        <v>25</v>
      </c>
      <c r="L10" s="44"/>
      <c r="M10" s="476"/>
      <c r="N10" s="477"/>
      <c r="O10" s="47" t="s">
        <v>14</v>
      </c>
      <c r="P10" s="22"/>
      <c r="Q10" s="480" t="s">
        <v>15</v>
      </c>
      <c r="R10" s="481"/>
    </row>
    <row r="11" spans="1:25" ht="18" customHeight="1" x14ac:dyDescent="0.2">
      <c r="A11" s="475" t="s">
        <v>3</v>
      </c>
      <c r="B11" s="475"/>
      <c r="C11" s="475"/>
      <c r="D11" s="475"/>
      <c r="E11" s="17"/>
      <c r="F11" s="475" t="s">
        <v>3</v>
      </c>
      <c r="G11" s="475"/>
      <c r="H11" s="475"/>
      <c r="I11" s="42"/>
      <c r="J11" s="41"/>
      <c r="K11" s="46" t="s">
        <v>18</v>
      </c>
      <c r="L11" s="44"/>
      <c r="M11" s="476"/>
      <c r="N11" s="477"/>
      <c r="O11" s="47" t="s">
        <v>22</v>
      </c>
      <c r="P11" s="22"/>
      <c r="Q11" s="480">
        <v>12345678</v>
      </c>
      <c r="R11" s="481"/>
    </row>
    <row r="12" spans="1:25" ht="18" customHeight="1" x14ac:dyDescent="0.2">
      <c r="A12" s="475" t="s">
        <v>4</v>
      </c>
      <c r="B12" s="475"/>
      <c r="C12" s="475"/>
      <c r="D12" s="475"/>
      <c r="E12" s="17"/>
      <c r="F12" s="475" t="s">
        <v>4</v>
      </c>
      <c r="G12" s="475"/>
      <c r="H12" s="475"/>
      <c r="I12" s="42"/>
      <c r="J12" s="41"/>
      <c r="K12" s="46" t="s">
        <v>19</v>
      </c>
      <c r="L12" s="44"/>
      <c r="M12" s="476"/>
      <c r="N12" s="477"/>
      <c r="O12" s="47" t="s">
        <v>64</v>
      </c>
      <c r="P12" s="22"/>
      <c r="Q12" s="478">
        <f ca="1">Q8+30</f>
        <v>44646</v>
      </c>
      <c r="R12" s="479"/>
    </row>
    <row r="13" spans="1:25" ht="18" customHeight="1" x14ac:dyDescent="0.2">
      <c r="A13" s="475" t="s">
        <v>5</v>
      </c>
      <c r="B13" s="475"/>
      <c r="C13" s="475"/>
      <c r="D13" s="475"/>
      <c r="E13" s="17"/>
      <c r="F13" s="475" t="s">
        <v>5</v>
      </c>
      <c r="G13" s="475"/>
      <c r="H13" s="475"/>
      <c r="I13" s="42"/>
      <c r="J13" s="41"/>
      <c r="K13" s="46" t="s">
        <v>26</v>
      </c>
      <c r="L13" s="44"/>
      <c r="M13" s="476"/>
      <c r="N13" s="477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71" t="s">
        <v>7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67" t="s">
        <v>6</v>
      </c>
      <c r="P15" s="67" t="s">
        <v>8</v>
      </c>
      <c r="Q15" s="472" t="s">
        <v>9</v>
      </c>
      <c r="R15" s="472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60" t="s">
        <v>74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58">
        <v>2</v>
      </c>
      <c r="P16" s="62" t="e">
        <f t="shared" ref="P16:P33" si="1">IF(ISBLANK(B16),"",INDEX(unit_price,MATCH(B16,product,0)))</f>
        <v>#NAME?</v>
      </c>
      <c r="Q16" s="461" t="e">
        <f t="shared" ref="Q16:Q33" si="2">IF(OR(ISBLANK(O16),O16=0),0,O16*P16)</f>
        <v>#NAME?</v>
      </c>
      <c r="R16" s="461"/>
      <c r="U16" s="473" t="s">
        <v>66</v>
      </c>
      <c r="V16" s="473"/>
      <c r="W16" s="473"/>
      <c r="X16" s="473"/>
      <c r="Y16" s="473"/>
    </row>
    <row r="17" spans="1:25" ht="12.95" customHeight="1" x14ac:dyDescent="0.2">
      <c r="A17" s="58" t="e">
        <f t="shared" si="0"/>
        <v>#NAME?</v>
      </c>
      <c r="B17" s="460" t="s">
        <v>75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58">
        <v>3</v>
      </c>
      <c r="P17" s="62" t="e">
        <f t="shared" si="1"/>
        <v>#NAME?</v>
      </c>
      <c r="Q17" s="461" t="e">
        <f t="shared" si="2"/>
        <v>#NAME?</v>
      </c>
      <c r="R17" s="461"/>
      <c r="U17" s="474"/>
      <c r="V17" s="474"/>
      <c r="W17" s="474"/>
      <c r="X17" s="474"/>
      <c r="Y17" s="474"/>
    </row>
    <row r="18" spans="1:25" ht="12.95" customHeight="1" x14ac:dyDescent="0.2">
      <c r="A18" s="58" t="str">
        <f t="shared" si="0"/>
        <v/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58"/>
      <c r="P18" s="62" t="str">
        <f t="shared" si="1"/>
        <v/>
      </c>
      <c r="Q18" s="461">
        <f t="shared" si="2"/>
        <v>0</v>
      </c>
      <c r="R18" s="461"/>
      <c r="U18" s="469" t="s">
        <v>67</v>
      </c>
      <c r="V18" s="469"/>
      <c r="W18" s="469"/>
      <c r="X18" s="469"/>
      <c r="Y18" s="469"/>
    </row>
    <row r="19" spans="1:25" ht="12.95" customHeight="1" x14ac:dyDescent="0.2">
      <c r="A19" s="58" t="str">
        <f t="shared" si="0"/>
        <v/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58"/>
      <c r="P19" s="62" t="str">
        <f t="shared" si="1"/>
        <v/>
      </c>
      <c r="Q19" s="461">
        <f t="shared" si="2"/>
        <v>0</v>
      </c>
      <c r="R19" s="461"/>
      <c r="U19" s="470"/>
      <c r="V19" s="470"/>
      <c r="W19" s="470"/>
      <c r="X19" s="470"/>
      <c r="Y19" s="470"/>
    </row>
    <row r="20" spans="1:25" ht="12.95" customHeight="1" x14ac:dyDescent="0.2">
      <c r="A20" s="58" t="str">
        <f t="shared" si="0"/>
        <v/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58"/>
      <c r="P20" s="62" t="str">
        <f t="shared" si="1"/>
        <v/>
      </c>
      <c r="Q20" s="461">
        <f t="shared" si="2"/>
        <v>0</v>
      </c>
      <c r="R20" s="461"/>
      <c r="U20" s="470"/>
      <c r="V20" s="470"/>
      <c r="W20" s="470"/>
      <c r="X20" s="470"/>
      <c r="Y20" s="470"/>
    </row>
    <row r="21" spans="1:25" ht="12.95" customHeight="1" x14ac:dyDescent="0.2">
      <c r="A21" s="58" t="str">
        <f t="shared" si="0"/>
        <v/>
      </c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58"/>
      <c r="P21" s="62" t="str">
        <f t="shared" si="1"/>
        <v/>
      </c>
      <c r="Q21" s="461">
        <f t="shared" si="2"/>
        <v>0</v>
      </c>
      <c r="R21" s="461"/>
      <c r="U21" s="470"/>
      <c r="V21" s="470"/>
      <c r="W21" s="470"/>
      <c r="X21" s="470"/>
      <c r="Y21" s="470"/>
    </row>
    <row r="22" spans="1:25" ht="12.95" customHeight="1" x14ac:dyDescent="0.2">
      <c r="A22" s="58" t="str">
        <f t="shared" si="0"/>
        <v/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58"/>
      <c r="P22" s="62" t="str">
        <f t="shared" si="1"/>
        <v/>
      </c>
      <c r="Q22" s="461">
        <f t="shared" si="2"/>
        <v>0</v>
      </c>
      <c r="R22" s="461"/>
      <c r="U22" s="470"/>
      <c r="V22" s="470"/>
      <c r="W22" s="470"/>
      <c r="X22" s="470"/>
      <c r="Y22" s="470"/>
    </row>
    <row r="23" spans="1:25" ht="12.95" customHeight="1" x14ac:dyDescent="0.2">
      <c r="A23" s="58" t="str">
        <f t="shared" si="0"/>
        <v/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58"/>
      <c r="P23" s="62" t="str">
        <f t="shared" si="1"/>
        <v/>
      </c>
      <c r="Q23" s="461">
        <f t="shared" si="2"/>
        <v>0</v>
      </c>
      <c r="R23" s="461"/>
      <c r="U23" s="470"/>
      <c r="V23" s="470"/>
      <c r="W23" s="470"/>
      <c r="X23" s="470"/>
      <c r="Y23" s="470"/>
    </row>
    <row r="24" spans="1:25" ht="12.95" customHeight="1" x14ac:dyDescent="0.2">
      <c r="A24" s="58" t="str">
        <f t="shared" si="0"/>
        <v/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58"/>
      <c r="P24" s="62" t="str">
        <f t="shared" si="1"/>
        <v/>
      </c>
      <c r="Q24" s="461">
        <f t="shared" si="2"/>
        <v>0</v>
      </c>
      <c r="R24" s="461"/>
    </row>
    <row r="25" spans="1:25" ht="12.95" customHeight="1" x14ac:dyDescent="0.2">
      <c r="A25" s="58" t="str">
        <f t="shared" si="0"/>
        <v/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58"/>
      <c r="P25" s="62" t="str">
        <f t="shared" si="1"/>
        <v/>
      </c>
      <c r="Q25" s="461">
        <f t="shared" si="2"/>
        <v>0</v>
      </c>
      <c r="R25" s="461"/>
    </row>
    <row r="26" spans="1:25" ht="12.95" customHeight="1" x14ac:dyDescent="0.2">
      <c r="A26" s="58" t="str">
        <f t="shared" si="0"/>
        <v/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58"/>
      <c r="P26" s="62" t="str">
        <f t="shared" si="1"/>
        <v/>
      </c>
      <c r="Q26" s="461">
        <f t="shared" si="2"/>
        <v>0</v>
      </c>
      <c r="R26" s="461"/>
    </row>
    <row r="27" spans="1:25" ht="12.95" customHeight="1" x14ac:dyDescent="0.2">
      <c r="A27" s="58" t="str">
        <f t="shared" si="0"/>
        <v/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58"/>
      <c r="P27" s="62" t="str">
        <f t="shared" si="1"/>
        <v/>
      </c>
      <c r="Q27" s="461">
        <f t="shared" si="2"/>
        <v>0</v>
      </c>
      <c r="R27" s="461"/>
    </row>
    <row r="28" spans="1:25" ht="12.95" customHeight="1" x14ac:dyDescent="0.2">
      <c r="A28" s="58" t="str">
        <f t="shared" si="0"/>
        <v/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58"/>
      <c r="P28" s="62" t="str">
        <f t="shared" si="1"/>
        <v/>
      </c>
      <c r="Q28" s="461">
        <f t="shared" si="2"/>
        <v>0</v>
      </c>
      <c r="R28" s="461"/>
    </row>
    <row r="29" spans="1:25" ht="12.95" customHeight="1" x14ac:dyDescent="0.2">
      <c r="A29" s="58" t="str">
        <f t="shared" si="0"/>
        <v/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58"/>
      <c r="P29" s="62" t="str">
        <f t="shared" si="1"/>
        <v/>
      </c>
      <c r="Q29" s="461">
        <f t="shared" si="2"/>
        <v>0</v>
      </c>
      <c r="R29" s="461"/>
    </row>
    <row r="30" spans="1:25" ht="12.95" customHeight="1" x14ac:dyDescent="0.2">
      <c r="A30" s="58" t="str">
        <f t="shared" si="0"/>
        <v/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58"/>
      <c r="P30" s="62" t="str">
        <f t="shared" si="1"/>
        <v/>
      </c>
      <c r="Q30" s="461">
        <f t="shared" si="2"/>
        <v>0</v>
      </c>
      <c r="R30" s="461"/>
    </row>
    <row r="31" spans="1:25" ht="12.95" customHeight="1" x14ac:dyDescent="0.2">
      <c r="A31" s="58" t="str">
        <f t="shared" si="0"/>
        <v/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58"/>
      <c r="P31" s="62" t="str">
        <f t="shared" si="1"/>
        <v/>
      </c>
      <c r="Q31" s="461">
        <f t="shared" si="2"/>
        <v>0</v>
      </c>
      <c r="R31" s="461"/>
    </row>
    <row r="32" spans="1:25" ht="12.95" customHeight="1" x14ac:dyDescent="0.2">
      <c r="A32" s="58" t="str">
        <f t="shared" si="0"/>
        <v/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58"/>
      <c r="P32" s="62" t="str">
        <f t="shared" si="1"/>
        <v/>
      </c>
      <c r="Q32" s="461">
        <f t="shared" si="2"/>
        <v>0</v>
      </c>
      <c r="R32" s="461"/>
    </row>
    <row r="33" spans="1:25" ht="12.95" customHeight="1" x14ac:dyDescent="0.2">
      <c r="A33" s="59" t="str">
        <f t="shared" si="0"/>
        <v/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59"/>
      <c r="P33" s="63" t="str">
        <f t="shared" si="1"/>
        <v/>
      </c>
      <c r="Q33" s="465">
        <f t="shared" si="2"/>
        <v>0</v>
      </c>
      <c r="R33" s="465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6" t="s">
        <v>27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8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49"/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1"/>
      <c r="P36" s="26" t="str">
        <f>Settings!$B$27&amp;" Rate"</f>
        <v>Sales Tax Rate</v>
      </c>
      <c r="Q36" s="462">
        <v>0</v>
      </c>
      <c r="R36" s="463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49"/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1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1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52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4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55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7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P41" s="459" t="s">
        <v>73</v>
      </c>
      <c r="Q41" s="459"/>
      <c r="R41" s="459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45" t="str">
        <f>Settings!$B$5</f>
        <v>Заказ на закупку</v>
      </c>
      <c r="Q42" s="445"/>
      <c r="R42" s="445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46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</row>
    <row r="44" spans="1:25" ht="18" customHeight="1" x14ac:dyDescent="0.2">
      <c r="A44" s="44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</row>
    <row r="45" spans="1:25" ht="18" customHeight="1" x14ac:dyDescent="0.2">
      <c r="A45" s="44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</row>
  </sheetData>
  <mergeCells count="77">
    <mergeCell ref="A9:D9"/>
    <mergeCell ref="F9:H9"/>
    <mergeCell ref="M9:N9"/>
    <mergeCell ref="Q9:R9"/>
    <mergeCell ref="A4:D4"/>
    <mergeCell ref="A8:D8"/>
    <mergeCell ref="F8:I8"/>
    <mergeCell ref="M8:N8"/>
    <mergeCell ref="Q8:R8"/>
    <mergeCell ref="A10:D10"/>
    <mergeCell ref="F10:H10"/>
    <mergeCell ref="M10:N10"/>
    <mergeCell ref="Q10:R10"/>
    <mergeCell ref="A11:D11"/>
    <mergeCell ref="F11:H11"/>
    <mergeCell ref="M11:N11"/>
    <mergeCell ref="Q11:R11"/>
    <mergeCell ref="A12:D12"/>
    <mergeCell ref="F12:H12"/>
    <mergeCell ref="M12:N12"/>
    <mergeCell ref="Q12:R12"/>
    <mergeCell ref="A13:D13"/>
    <mergeCell ref="F13:H13"/>
    <mergeCell ref="M13:N13"/>
    <mergeCell ref="B15:N15"/>
    <mergeCell ref="Q15:R15"/>
    <mergeCell ref="B16:N16"/>
    <mergeCell ref="Q16:R16"/>
    <mergeCell ref="U16:Y17"/>
    <mergeCell ref="B17:N17"/>
    <mergeCell ref="Q17:R17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Q24:R24"/>
    <mergeCell ref="B26:N26"/>
    <mergeCell ref="Q26:R26"/>
    <mergeCell ref="B27:N27"/>
    <mergeCell ref="Q27:R27"/>
    <mergeCell ref="B25:N25"/>
    <mergeCell ref="Q25:R25"/>
    <mergeCell ref="B24:N24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</mergeCells>
  <conditionalFormatting sqref="A35:N35">
    <cfRule type="expression" dxfId="26" priority="7" stopIfTrue="1">
      <formula>IF($S$2="No Color",TRUE,FALSE)</formula>
    </cfRule>
    <cfRule type="expression" dxfId="25" priority="8" stopIfTrue="1">
      <formula>IF($S$2="Red",TRUE,FALSE)</formula>
    </cfRule>
    <cfRule type="expression" dxfId="24" priority="9" stopIfTrue="1">
      <formula>IF($S$2="Green",TRUE,FALSE)</formula>
    </cfRule>
  </conditionalFormatting>
  <conditionalFormatting sqref="A15 O15:P15">
    <cfRule type="expression" dxfId="23" priority="1" stopIfTrue="1">
      <formula>IF($S$2="No Color",TRUE,FALSE)</formula>
    </cfRule>
    <cfRule type="expression" dxfId="22" priority="2" stopIfTrue="1">
      <formula>IF($S$2="Red",TRUE,FALSE)</formula>
    </cfRule>
    <cfRule type="expression" dxfId="21" priority="3" stopIfTrue="1">
      <formula>IF($S$2="Green",TRUE,FALSE)</formula>
    </cfRule>
  </conditionalFormatting>
  <conditionalFormatting sqref="A16:R33">
    <cfRule type="expression" dxfId="20" priority="10" stopIfTrue="1">
      <formula>MOD(ROW(),2)=1</formula>
    </cfRule>
  </conditionalFormatting>
  <conditionalFormatting sqref="B15:N15 A8:D8 F8:I8">
    <cfRule type="expression" dxfId="19" priority="11" stopIfTrue="1">
      <formula>IF($S$2="No Color",TRUE,FALSE)</formula>
    </cfRule>
    <cfRule type="expression" dxfId="18" priority="12" stopIfTrue="1">
      <formula>IF($S$2="Red",TRUE,FALSE)</formula>
    </cfRule>
    <cfRule type="expression" dxfId="17" priority="13" stopIfTrue="1">
      <formula>IF($S$2="Green",TRUE,FALSE)</formula>
    </cfRule>
  </conditionalFormatting>
  <conditionalFormatting sqref="Q15:R15">
    <cfRule type="expression" dxfId="16" priority="14" stopIfTrue="1">
      <formula>IF($S$2="No Color",TRUE,FALSE)</formula>
    </cfRule>
    <cfRule type="expression" dxfId="15" priority="15" stopIfTrue="1">
      <formula>IF($S$2="Green",TRUE,FALSE)</formula>
    </cfRule>
    <cfRule type="expression" dxfId="14" priority="16" stopIfTrue="1">
      <formula>IF($S$2="Red",TRUE,FALSE)</formula>
    </cfRule>
  </conditionalFormatting>
  <conditionalFormatting sqref="R1 O1">
    <cfRule type="expression" dxfId="13" priority="4" stopIfTrue="1">
      <formula>IF($S$2="No Color",TRUE,FALSE)</formula>
    </cfRule>
    <cfRule type="expression" dxfId="12" priority="5" stopIfTrue="1">
      <formula>IF($S$2="Red",TRUE,FALSE)</formula>
    </cfRule>
    <cfRule type="expression" dxfId="11" priority="6" stopIfTrue="1">
      <formula>IF($S$2="Green",TRUE,FALSE)</formula>
    </cfRule>
  </conditionalFormatting>
  <conditionalFormatting sqref="K8:L13">
    <cfRule type="expression" dxfId="10" priority="17" stopIfTrue="1">
      <formula>IF($S$2="No Color",TRUE,FALSE)</formula>
    </cfRule>
    <cfRule type="expression" dxfId="9" priority="18" stopIfTrue="1">
      <formula>IF($S$2="Red",TRUE,FALSE)</formula>
    </cfRule>
    <cfRule type="expression" dxfId="8" priority="19" stopIfTrue="1">
      <formula>IF($S$2="Green",TRUE,FALSE)</formula>
    </cfRule>
  </conditionalFormatting>
  <conditionalFormatting sqref="A43:R43">
    <cfRule type="expression" dxfId="7" priority="20" stopIfTrue="1">
      <formula>IF($S$2="No Color",TRUE,FALSE)</formula>
    </cfRule>
    <cfRule type="expression" dxfId="6" priority="21" stopIfTrue="1">
      <formula>IF($S$2="Red",TRUE,FALSE)</formula>
    </cfRule>
    <cfRule type="expression" dxfId="5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ЗнЗ образец (2)</vt:lpstr>
      <vt:lpstr>Вспомогательные материалы</vt:lpstr>
      <vt:lpstr>СИЗ</vt:lpstr>
      <vt:lpstr>Лист1</vt:lpstr>
      <vt:lpstr>'ЗнЗ образец (2)'!Область_печати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Maksim Fedorov</cp:lastModifiedBy>
  <cp:lastPrinted>2021-12-27T10:43:18Z</cp:lastPrinted>
  <dcterms:created xsi:type="dcterms:W3CDTF">2009-07-28T19:11:35Z</dcterms:created>
  <dcterms:modified xsi:type="dcterms:W3CDTF">2022-02-24T13:24:35Z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