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o.ten\Desktop\tmz\договора\2022\ОГЭ освещение\"/>
    </mc:Choice>
  </mc:AlternateContent>
  <xr:revisionPtr revIDLastSave="0" documentId="13_ncr:1_{5FE04098-E7ED-4A9C-9A6A-24F1DC1082B3}" xr6:coauthVersionLast="40" xr6:coauthVersionMax="40" xr10:uidLastSave="{00000000-0000-0000-0000-000000000000}"/>
  <bookViews>
    <workbookView xWindow="0" yWindow="0" windowWidth="14370" windowHeight="10995" tabRatio="735" firstSheet="3" activeTab="3" xr2:uid="{00000000-000D-0000-FFFF-FFFF00000000}"/>
  </bookViews>
  <sheets>
    <sheet name="Settings" sheetId="4" state="hidden" r:id="rId1"/>
    <sheet name="Заказ на закупку" sheetId="1" state="hidden" r:id="rId2"/>
    <sheet name="Расходные материалы" sheetId="3" state="hidden" r:id="rId3"/>
    <sheet name="Светотехника" sheetId="19" r:id="rId4"/>
    <sheet name="Вспомогательные материалы" sheetId="9" state="hidden" r:id="rId5"/>
    <sheet name="СИЗ" sheetId="10" state="hidden" r:id="rId6"/>
    <sheet name="Лист1" sheetId="12" state="hidden" r:id="rId7"/>
  </sheets>
  <definedNames>
    <definedName name="_xlnm.Print_Area" localSheetId="3">Светотехника!$A$1:$F$56</definedName>
  </definedNames>
  <calcPr calcId="191029"/>
</workbook>
</file>

<file path=xl/calcChain.xml><?xml version="1.0" encoding="utf-8"?>
<calcChain xmlns="http://schemas.openxmlformats.org/spreadsheetml/2006/main">
  <c r="N34" i="3" l="1"/>
  <c r="M34" i="3"/>
  <c r="L34" i="3" l="1"/>
  <c r="O21" i="3"/>
  <c r="O20" i="3"/>
  <c r="O19" i="3"/>
  <c r="O18" i="3"/>
  <c r="O17" i="3"/>
  <c r="O16" i="3"/>
  <c r="O15" i="3"/>
  <c r="O14" i="3"/>
  <c r="A45" i="10"/>
  <c r="A44" i="10"/>
  <c r="A43" i="10"/>
  <c r="P42" i="10"/>
  <c r="Q40" i="10"/>
  <c r="Q39" i="10"/>
  <c r="Q38" i="10"/>
  <c r="P37" i="10"/>
  <c r="Q37" i="10" s="1"/>
  <c r="P36" i="10"/>
  <c r="Q35" i="10"/>
  <c r="Q33" i="10"/>
  <c r="P33" i="10"/>
  <c r="A33" i="10"/>
  <c r="Q32" i="10"/>
  <c r="P32" i="10"/>
  <c r="A32" i="10"/>
  <c r="Q31" i="10"/>
  <c r="P31" i="10"/>
  <c r="A31" i="10"/>
  <c r="Q30" i="10"/>
  <c r="P30" i="10"/>
  <c r="A30" i="10"/>
  <c r="Q29" i="10"/>
  <c r="P29" i="10"/>
  <c r="A29" i="10"/>
  <c r="Q28" i="10"/>
  <c r="P28" i="10"/>
  <c r="A28" i="10"/>
  <c r="Q27" i="10"/>
  <c r="P27" i="10"/>
  <c r="A27" i="10"/>
  <c r="Q26" i="10"/>
  <c r="P26" i="10"/>
  <c r="A26" i="10"/>
  <c r="Q25" i="10"/>
  <c r="P25" i="10"/>
  <c r="A25" i="10"/>
  <c r="Q24" i="10"/>
  <c r="P24" i="10"/>
  <c r="A24" i="10"/>
  <c r="Q23" i="10"/>
  <c r="P23" i="10"/>
  <c r="A23" i="10"/>
  <c r="Q22" i="10"/>
  <c r="P22" i="10"/>
  <c r="A22" i="10"/>
  <c r="Q21" i="10"/>
  <c r="P21" i="10"/>
  <c r="A21" i="10"/>
  <c r="Q20" i="10"/>
  <c r="P20" i="10"/>
  <c r="A20" i="10"/>
  <c r="Q19" i="10"/>
  <c r="P19" i="10"/>
  <c r="A19" i="10"/>
  <c r="Q18" i="10"/>
  <c r="P18" i="10"/>
  <c r="A18" i="10"/>
  <c r="P17" i="10"/>
  <c r="Q17" i="10" s="1"/>
  <c r="A17" i="10"/>
  <c r="P16" i="10"/>
  <c r="Q16" i="10" s="1"/>
  <c r="R35" i="10" s="1"/>
  <c r="A16" i="10"/>
  <c r="Q8" i="10"/>
  <c r="Q12" i="10" s="1"/>
  <c r="S2" i="10"/>
  <c r="A2" i="10"/>
  <c r="A1" i="10"/>
  <c r="A45" i="9"/>
  <c r="A44" i="9"/>
  <c r="A43" i="9"/>
  <c r="P42" i="9"/>
  <c r="Q40" i="9"/>
  <c r="Q39" i="9"/>
  <c r="Q38" i="9"/>
  <c r="P37" i="9"/>
  <c r="Q37" i="9" s="1"/>
  <c r="P36" i="9"/>
  <c r="Q35" i="9"/>
  <c r="Q33" i="9"/>
  <c r="P33" i="9"/>
  <c r="A33" i="9"/>
  <c r="Q32" i="9"/>
  <c r="P32" i="9"/>
  <c r="A32" i="9"/>
  <c r="Q31" i="9"/>
  <c r="P31" i="9"/>
  <c r="A31" i="9"/>
  <c r="Q30" i="9"/>
  <c r="P30" i="9"/>
  <c r="A30" i="9"/>
  <c r="Q29" i="9"/>
  <c r="P29" i="9"/>
  <c r="A29" i="9"/>
  <c r="Q28" i="9"/>
  <c r="P28" i="9"/>
  <c r="A28" i="9"/>
  <c r="Q27" i="9"/>
  <c r="P27" i="9"/>
  <c r="A27" i="9"/>
  <c r="Q26" i="9"/>
  <c r="P26" i="9"/>
  <c r="A26" i="9"/>
  <c r="Q25" i="9"/>
  <c r="P25" i="9"/>
  <c r="A25" i="9"/>
  <c r="Q24" i="9"/>
  <c r="P24" i="9"/>
  <c r="A24" i="9"/>
  <c r="Q23" i="9"/>
  <c r="P23" i="9"/>
  <c r="A23" i="9"/>
  <c r="Q22" i="9"/>
  <c r="P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Q17" i="9" s="1"/>
  <c r="A17" i="9"/>
  <c r="P16" i="9"/>
  <c r="Q16" i="9" s="1"/>
  <c r="R35" i="9" s="1"/>
  <c r="A16" i="9"/>
  <c r="Q8" i="9"/>
  <c r="Q12" i="9" s="1"/>
  <c r="S2" i="9"/>
  <c r="A2" i="9"/>
  <c r="A1" i="9"/>
  <c r="O34" i="3" l="1"/>
  <c r="R40" i="10"/>
  <c r="R37" i="10"/>
  <c r="R40" i="9"/>
  <c r="R37" i="9"/>
</calcChain>
</file>

<file path=xl/sharedStrings.xml><?xml version="1.0" encoding="utf-8"?>
<sst xmlns="http://schemas.openxmlformats.org/spreadsheetml/2006/main" count="546" uniqueCount="270">
  <si>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</si>
  <si>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</si>
  <si>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</si>
  <si>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</si>
  <si>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</si>
  <si>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</si>
  <si>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</si>
  <si>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</si>
  <si>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</si>
  <si>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</si>
  <si>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</si>
  <si>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</si>
  <si>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</si>
  <si>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</si>
  <si>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</si>
  <si>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</si>
  <si>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</si>
  <si>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</si>
  <si>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</si>
  <si>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</si>
  <si>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</si>
  <si>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</si>
  <si>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</si>
  <si>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</si>
  <si>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</si>
  <si>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</si>
  <si>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</si>
  <si>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</si>
  <si>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</si>
  <si>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</si>
  <si>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</si>
  <si>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</si>
  <si>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</si>
  <si>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Enable</t>
  </si>
  <si>
    <t>Company Slogan (Optional)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</si>
  <si>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</si>
  <si>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</si>
  <si>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</si>
  <si>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</si>
  <si>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</si>
  <si>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</si>
  <si>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</si>
  <si>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</si>
  <si>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</si>
  <si>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</si>
  <si>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</si>
  <si>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</si>
  <si>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</si>
  <si>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</si>
  <si>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</si>
  <si>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</si>
  <si>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</si>
  <si>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</si>
  <si>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</si>
  <si>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</si>
  <si>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</si>
  <si>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</si>
  <si>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</si>
  <si>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</si>
  <si>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</si>
  <si>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</si>
  <si>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</si>
  <si>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</si>
  <si>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</si>
  <si>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</si>
  <si>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</si>
  <si>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</si>
  <si>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</si>
  <si>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</si>
  <si>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</si>
  <si>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</si>
  <si>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</si>
  <si>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</si>
  <si>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</si>
  <si>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Product 1</t>
  </si>
  <si>
    <t>Product 2</t>
  </si>
  <si>
    <t>Заказ на закупку</t>
  </si>
  <si>
    <t>Регистрация в Упр.Глобальных закупок №______ Дата:_____________</t>
  </si>
  <si>
    <t>Дата заказа</t>
  </si>
  <si>
    <t>Номер заказа</t>
  </si>
  <si>
    <t>Ответственные</t>
  </si>
  <si>
    <t>Инженер</t>
  </si>
  <si>
    <t>Нач.секции</t>
  </si>
  <si>
    <t>Нач.отдел</t>
  </si>
  <si>
    <t>Директор</t>
  </si>
  <si>
    <t>Упр.Директор</t>
  </si>
  <si>
    <t>Подпись</t>
  </si>
  <si>
    <t>Ф.И.О.</t>
  </si>
  <si>
    <t>Объем заказа</t>
  </si>
  <si>
    <t>Месячный</t>
  </si>
  <si>
    <t>№</t>
  </si>
  <si>
    <t xml:space="preserve">Отдел </t>
  </si>
  <si>
    <t>Вид поставки</t>
  </si>
  <si>
    <t>Местный</t>
  </si>
  <si>
    <t>Вид заказа</t>
  </si>
  <si>
    <t>Расходные материалы</t>
  </si>
  <si>
    <t>2-кв. (01.04.2018)</t>
  </si>
  <si>
    <t>Срок поставки</t>
  </si>
  <si>
    <t>Примечание</t>
  </si>
  <si>
    <t>Метла</t>
  </si>
  <si>
    <t>Стиральн. Порошок для уборки</t>
  </si>
  <si>
    <t>Стиральн. Порошок для мытья техники</t>
  </si>
  <si>
    <t xml:space="preserve">Освежител "Symphony" 200 cм3 </t>
  </si>
  <si>
    <t>Сред-во для чистки зеркал и стекол</t>
  </si>
  <si>
    <t>Средство для ухода  за кожан. Изделиями</t>
  </si>
  <si>
    <t>Батарейки для часов</t>
  </si>
  <si>
    <t>Кол-во</t>
  </si>
  <si>
    <t>Цена</t>
  </si>
  <si>
    <t>Сумма</t>
  </si>
  <si>
    <t>Бюджет</t>
  </si>
  <si>
    <t>Отв-ый</t>
  </si>
  <si>
    <t>Нач.отдела</t>
  </si>
  <si>
    <t>ВСЕГО</t>
  </si>
  <si>
    <t>№ детали, наименования и спецификация</t>
  </si>
  <si>
    <t/>
  </si>
  <si>
    <t>Ед.изм.</t>
  </si>
  <si>
    <t>шт</t>
  </si>
  <si>
    <t>Резолюция</t>
  </si>
  <si>
    <t>Дата принятия заказа</t>
  </si>
  <si>
    <t>Номер реестра</t>
  </si>
  <si>
    <t>Кол-во листов</t>
  </si>
  <si>
    <t>Реестр №5/2018</t>
  </si>
  <si>
    <t>з</t>
  </si>
  <si>
    <t>Спецификация</t>
  </si>
  <si>
    <t>Заказано</t>
  </si>
  <si>
    <t>кол-во</t>
  </si>
  <si>
    <t>сумма</t>
  </si>
  <si>
    <t>Общий отдел</t>
  </si>
  <si>
    <t>Ортиков Ж.</t>
  </si>
  <si>
    <t>Ортиков А.</t>
  </si>
  <si>
    <t>Солиев О.</t>
  </si>
  <si>
    <t>Хошимов У.</t>
  </si>
  <si>
    <t>Жалилов Х.</t>
  </si>
  <si>
    <t>Азизохунов Д.</t>
  </si>
  <si>
    <t>1-3 поз</t>
  </si>
  <si>
    <t>4-6 поз</t>
  </si>
  <si>
    <t>7-8 поз</t>
  </si>
  <si>
    <t>34-86</t>
  </si>
  <si>
    <t>34-85</t>
  </si>
  <si>
    <t>34-87</t>
  </si>
  <si>
    <t>Заявка на закупку</t>
  </si>
  <si>
    <t>№ 
п/п</t>
  </si>
  <si>
    <t>№ детали</t>
  </si>
  <si>
    <t>Наименование</t>
  </si>
  <si>
    <t>постоян.</t>
  </si>
  <si>
    <t>перемен.</t>
  </si>
  <si>
    <t>Остаток 
на складе</t>
  </si>
  <si>
    <t>Товары 
в пути</t>
  </si>
  <si>
    <t>Потреб
ность</t>
  </si>
  <si>
    <t>Должность</t>
  </si>
  <si>
    <t>Матиз</t>
  </si>
  <si>
    <t>Спарк</t>
  </si>
  <si>
    <t>Нексия R3</t>
  </si>
  <si>
    <t>Кобальт</t>
  </si>
  <si>
    <t>Ласетти</t>
  </si>
  <si>
    <t>Отдел заявитель</t>
  </si>
  <si>
    <t>АХО</t>
  </si>
  <si>
    <t>Количество</t>
  </si>
  <si>
    <t>1</t>
  </si>
  <si>
    <t>3</t>
  </si>
  <si>
    <t>4</t>
  </si>
  <si>
    <t>5</t>
  </si>
  <si>
    <t>6</t>
  </si>
  <si>
    <t>Группа материалов (код группы и наименование) :</t>
  </si>
  <si>
    <t>2</t>
  </si>
  <si>
    <t>Валюта</t>
  </si>
  <si>
    <t xml:space="preserve">Наименование                                  </t>
  </si>
  <si>
    <t>Параметры 
(номер детали, артикул, нормативная документация и др.)</t>
  </si>
  <si>
    <t>Сум</t>
  </si>
  <si>
    <t>шт.</t>
  </si>
  <si>
    <t>Датчик движения 220В, 0.9Вт, угол обнаружения 360</t>
  </si>
  <si>
    <t>Фотореле 10А, 220В</t>
  </si>
  <si>
    <t>Лампа светодиодная 12В 11Вт</t>
  </si>
  <si>
    <t>Лампа светодиодная 15 Вт, 220 В</t>
  </si>
  <si>
    <t>Лампа светодиодная 36В 11Вт</t>
  </si>
  <si>
    <t>Лампа светодиодная линейная MASTER  T8L60 15Вт 6000K 220В G13 ELT</t>
  </si>
  <si>
    <t>Лампа светодиодная линейная  MASTER+ T8L120 40W-6500K-85V-265V-G13 КЗС</t>
  </si>
  <si>
    <t>Встраиваемый светодиодный светильник круглый Phill DL014-6-L9W-81545 (АБК ЛПЦ, 4 этаж)</t>
  </si>
  <si>
    <t>Линейный светодиодный подвесной светильник типа ledz e-Line120-300 FM-408S-IP40 (АБК ЛПЦ, 4 этаж)</t>
  </si>
  <si>
    <t>Потолочный накладной круглый светильник 24 Вт (4-ый этаж АБК ЛПЦ, коридор)</t>
  </si>
  <si>
    <t>Потолочный светодиодный светильник 140х140, 12 Вт  (1-ый этаж АБК ЛПЦ, коридор)</t>
  </si>
  <si>
    <t>Потолочный светодиодный светильник Проектор 1 x LED 20W (АБК ЛПЦ, 1 этаж)</t>
  </si>
  <si>
    <t>Панель светодиодная потолочная накладная 300х600, 24 Вт (АБК ЛПЦ, 1 этаж)</t>
  </si>
  <si>
    <t>Панель светодиодная потолочная накладная 600х600, 48 Вт (АБК ЛПЦ, 1 этаж)</t>
  </si>
  <si>
    <t>Светильник круглый потолочный встраиваемый (АБК ЛПЦ перед главным входом)</t>
  </si>
  <si>
    <t>Светильник светодиодный круглый потолочный 24 Вт, 295 мм (АБК ЛПЦ)</t>
  </si>
  <si>
    <t>Светильник светодиодный круглый потолочный накладной 300 мм (АБК ЛПЦ, 4 этаж)</t>
  </si>
  <si>
    <t>Светильник светодиодный точечный круглый встраиваемый (АБК ЛПЦ, 4 этаж)</t>
  </si>
  <si>
    <t>Светильник светодиодный точечный круглый встраиваемый (АБК ЛПЦ, ресепшн)</t>
  </si>
  <si>
    <t>Панель светодиодная потолочная универсальная 1200х300мм, 48 Вт</t>
  </si>
  <si>
    <t>Панель светодиодная потолочная универсальная 300х300мм, 12 Вт</t>
  </si>
  <si>
    <t>Прожектор светодиодный 100 Вт IP65</t>
  </si>
  <si>
    <t>Прожектор светодиодный 30 Вт IP65</t>
  </si>
  <si>
    <t>Прожектор светодиодный 50 Вт IP65</t>
  </si>
  <si>
    <t>Прожектор светодиодный 500 Вт SLIM IP65 220В</t>
  </si>
  <si>
    <t>Прожектор светодиодный 900 Вт SLIM IP65 220В</t>
  </si>
  <si>
    <t>Прожектор светодиодный 20 Вт IP65</t>
  </si>
  <si>
    <t xml:space="preserve">Светильник ДСП 2102 под LED лампу 2хT8 600мм IP65 </t>
  </si>
  <si>
    <t>Светильник ДСП 2202 под LED лампу 2хT8 1200мм IP65</t>
  </si>
  <si>
    <t>Светильник светодиодный FLD-TAM-402-48W</t>
  </si>
  <si>
    <t>Светильник светодиодный ДПО 2002 12Вт 4000K IP54 круг белый IEK</t>
  </si>
  <si>
    <t>Светильник светодиодный ДПП 104 18W-L60-6000K УХЛ5</t>
  </si>
  <si>
    <t>Светильник светодиодный ДСП 1401, 40 Вт</t>
  </si>
  <si>
    <t>Светильник светодиодный, подвесной 100 Вт (тип РСП UFO SMD)</t>
  </si>
  <si>
    <t>Светильник светодиодный, подвесной 150 Вт (тип РСП UFO SMD)</t>
  </si>
  <si>
    <t>Светильник светодиодный, подвесной 200 Вт (тип РСП UFO SMD)</t>
  </si>
  <si>
    <t>Светодиодная встраиваемая панель ДВО6510О 40W-595x595x9-4000K-White ELT</t>
  </si>
  <si>
    <t>Светильник НПП-100w круглый термостойкий с решеткой IP54 (1102 бел.)</t>
  </si>
  <si>
    <t>Светодиодный прожектор для фасадной подсветки FERON LL-883 85-265V 12W RGB IP65 32142</t>
  </si>
  <si>
    <t>Уличный консольный LED светильник РКУ 150Вт, IP65</t>
  </si>
  <si>
    <t>Уличный консольный LED светильник РКУ 100Вт, IP65</t>
  </si>
  <si>
    <t>Модуль светодиодный С 2-мя белыми 3 кристальными SMD</t>
  </si>
  <si>
    <t>Светодиодный встраиваемый светильник (квадратный) BENTONG 24W 110-265V, размер 225х225 мм</t>
  </si>
  <si>
    <t xml:space="preserve">Лента светодиодная </t>
  </si>
  <si>
    <t>Адаптер питания для светодиодной ленты</t>
  </si>
  <si>
    <t>Драйвер LED 50 Вт</t>
  </si>
  <si>
    <t>Люминисцентный светильник ЛПО 3020 10Вт IEK LLP00-3020-1-10-K01</t>
  </si>
  <si>
    <t>Светильник светодиодный ЛПО 3018 30Bт IEK LLP00-3018-1-30-K01</t>
  </si>
  <si>
    <t>Светильник светодиодный (декоративные светильники или не учтенные в бюджете)</t>
  </si>
  <si>
    <t>м</t>
  </si>
  <si>
    <t>Датчик движения ДД-024 1100Вт 120-360град 6м IP33 белый IEK</t>
  </si>
  <si>
    <t>Фотореле ФР-601 2200ВА IP44 серый IEK</t>
  </si>
  <si>
    <t>Светодиодная лампа LED Econom A60-M 15W E27 4000K ELT</t>
  </si>
  <si>
    <t>Лампа светодиодная линейная MASTER TUBE T8-L60 15Вт 6000K 220В G13 ELT</t>
  </si>
  <si>
    <t>Лампа светодиодная линейная MASTER T8-L120 36W-6500K-85V-265V-G13 КЗС</t>
  </si>
  <si>
    <t>Встраиваемый квадратный светодиодный светильник   (4-ый этаж АБК ЛПЦ) (UltraGlass ДВО1820 12Вт)</t>
  </si>
  <si>
    <t>Sv-k DL LED GLASS KVADRO PANEL 18W 4000K (TEKLED) 16 sht</t>
  </si>
  <si>
    <t>DOWNLIGHT LED 30W RD 6000 K WHITE</t>
  </si>
  <si>
    <t>LED CYGNUS 50 W 4000 K</t>
  </si>
  <si>
    <t>Downlight LED Mira 20 W 
6000 K WH</t>
  </si>
  <si>
    <t>LED PANEL LIGHT 12W 4500K</t>
  </si>
  <si>
    <t>LED LS-012-75 20W 4000K BLACK track</t>
  </si>
  <si>
    <t>backlit led panel 24WSQ 295*595 6000K TEKLED</t>
  </si>
  <si>
    <t>Backlit led panel 45W SQ 4000K</t>
  </si>
  <si>
    <t>DOWNLIGHT LED VESTACOB 30W BLACK 5000K</t>
  </si>
  <si>
    <t>LED Nika Round 20W 4000K IP44</t>
  </si>
  <si>
    <t>LED PANEL 30W RD 6000K WHITE</t>
  </si>
  <si>
    <t>Svet-k LED OC004C 3х10 5000K BLACK (TEKLED) 20sht</t>
  </si>
  <si>
    <t>ДВО 6567 40 Вт IP20 IEK</t>
  </si>
  <si>
    <t>UltraSlim ДВО1620 
24W-6000К-Wh ELT</t>
  </si>
  <si>
    <t>100 Вт IP65</t>
  </si>
  <si>
    <t>30 Вт IP65</t>
  </si>
  <si>
    <t>50 Вт IP65</t>
  </si>
  <si>
    <t>500 Вт SLIM IP65 220В</t>
  </si>
  <si>
    <t>900 Вт SLIM IP65 220В</t>
  </si>
  <si>
    <t>Прожектор светодиодный фасадный двухстороннего свечения 18Вт IP65</t>
  </si>
  <si>
    <t>18Вт IP65</t>
  </si>
  <si>
    <t>20 Вт IP65</t>
  </si>
  <si>
    <t xml:space="preserve">ДСП 2102 под LED лампу 2хT8 600мм IP65 </t>
  </si>
  <si>
    <t>ДСП 2202 под LED лампу 2хT8 1200мм IP65</t>
  </si>
  <si>
    <t>FLD-TAM-402-48W</t>
  </si>
  <si>
    <t>ДПО 2002 12Вт 4000K IP54 круг белый IEK</t>
  </si>
  <si>
    <t>ДПП 104 18W-L60-6000K УХЛ5</t>
  </si>
  <si>
    <t>ДСП 1401, 40 Вт</t>
  </si>
  <si>
    <t>100 Вт (тип РСП UFO SMD)</t>
  </si>
  <si>
    <t>150 Вт (тип РСП UFO SMD)</t>
  </si>
  <si>
    <t>200 Вт (тип РСП UFO SMD)</t>
  </si>
  <si>
    <t>ДВО6510О 40W-595x595x9-4000K-White ELT</t>
  </si>
  <si>
    <t xml:space="preserve">НПП-100w </t>
  </si>
  <si>
    <t>FERON LL-883 85-265V 12W RGB IP65 32142</t>
  </si>
  <si>
    <t xml:space="preserve"> РКУ 150Вт, IP65</t>
  </si>
  <si>
    <t>РКУ 100Вт, IP65</t>
  </si>
  <si>
    <t>-</t>
  </si>
  <si>
    <t>BENTONG 24W 110-265V, размер 225х225 мм</t>
  </si>
  <si>
    <t>50 Вт</t>
  </si>
  <si>
    <t>ЛПО 3020 10Вт IEK LLP00-3020-1-10-K01</t>
  </si>
  <si>
    <t>ЛПО 3018 30Bт IEK LLP00-3018-1-30-K01</t>
  </si>
  <si>
    <t>DOWNLIGHT LED 2527B 10W BLACK 5000K</t>
  </si>
  <si>
    <t>Лампа светодиодная Uniel (ul-00002381) e27 10w 4000k матовая LED-A60-10W/NW/E27/FR/12-24V PLO55WH</t>
  </si>
  <si>
    <t>Лампа светодиодная FL-LED A60-MO 11W 24-36V AC/DC E27 4000K 1060Lm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</si>
</sst>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m/d/yy;@"/>
    <numFmt numFmtId="169" formatCode="%* #,##0.00_);"/>
    <numFmt numFmtId="170" formatCode="#,##0.00_ ;\-#,##0.00\ "/>
  </numFmts>
  <fonts count="55" x14ac:knownFonts="1">
    <font>
      <sz val="10"/>
      <name val="Arial"/>
    </font>
    <font>
      <sz val="8"/>
      <name val="Arial"/>
      <family val="2"/>
      <charset val="204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2"/>
      <charset val="204"/>
    </font>
    <font>
      <sz val="12"/>
      <name val="Arial"/>
      <family val="2"/>
    </font>
    <font>
      <sz val="28"/>
      <color indexed="18"/>
      <name val="Arial"/>
      <family val="2"/>
      <charset val="204"/>
    </font>
    <font>
      <b/>
      <sz val="14"/>
      <color indexed="9"/>
      <name val="Arial"/>
      <family val="2"/>
    </font>
    <font>
      <sz val="10"/>
      <color indexed="23"/>
      <name val="Arial"/>
      <family val="2"/>
      <charset val="204"/>
    </font>
    <font>
      <sz val="24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2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24"/>
      <color indexed="18"/>
      <name val="Century Gothic"/>
      <family val="2"/>
      <charset val="204"/>
    </font>
    <font>
      <sz val="10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55"/>
      <name val="Century Gothic"/>
      <family val="2"/>
      <charset val="204"/>
    </font>
    <font>
      <sz val="12"/>
      <name val="Century Gothic"/>
      <family val="2"/>
      <charset val="204"/>
    </font>
    <font>
      <sz val="9"/>
      <name val="Century Gothic"/>
      <family val="2"/>
      <charset val="204"/>
    </font>
    <font>
      <sz val="8"/>
      <color indexed="18"/>
      <name val="Century Gothic"/>
      <family val="2"/>
      <charset val="204"/>
    </font>
    <font>
      <b/>
      <sz val="10"/>
      <color indexed="9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Book Antiqua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45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/>
    <xf numFmtId="164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21" fillId="0" borderId="0"/>
    <xf numFmtId="164" fontId="21" fillId="0" borderId="0" applyFont="0" applyFill="0" applyBorder="0" applyAlignment="0" applyProtection="0"/>
    <xf numFmtId="0" fontId="46" fillId="0" borderId="0"/>
  </cellStyleXfs>
  <cellXfs count="483">
    <xf numFmtId="0" fontId="0" fillId="0" borderId="0" xfId="0"/>
    <xf numFmtId="0" fontId="15" fillId="0" borderId="0" xfId="0" applyFont="1"/>
    <xf numFmtId="0" fontId="16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Protection="1">
      <protection hidden="1"/>
    </xf>
    <xf numFmtId="167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5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vertical="center"/>
    </xf>
    <xf numFmtId="166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164" fontId="9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2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Protection="1">
      <protection hidden="1"/>
    </xf>
    <xf numFmtId="0" fontId="23" fillId="2" borderId="11" xfId="0" applyFont="1" applyFill="1" applyBorder="1" applyAlignment="1" applyProtection="1">
      <alignment horizontal="left" indent="1"/>
      <protection locked="0"/>
    </xf>
    <xf numFmtId="0" fontId="24" fillId="2" borderId="9" xfId="0" applyFont="1" applyFill="1" applyBorder="1" applyAlignment="1" applyProtection="1">
      <alignment vertical="center"/>
      <protection locked="0"/>
    </xf>
    <xf numFmtId="0" fontId="24" fillId="2" borderId="10" xfId="0" applyFont="1" applyFill="1" applyBorder="1" applyAlignment="1" applyProtection="1">
      <alignment vertical="center"/>
      <protection locked="0"/>
    </xf>
    <xf numFmtId="0" fontId="25" fillId="2" borderId="2" xfId="0" applyFont="1" applyFill="1" applyBorder="1" applyAlignment="1" applyProtection="1">
      <protection hidden="1"/>
    </xf>
    <xf numFmtId="0" fontId="25" fillId="2" borderId="2" xfId="0" applyFont="1" applyFill="1" applyBorder="1" applyAlignment="1" applyProtection="1">
      <alignment horizontal="right"/>
      <protection hidden="1"/>
    </xf>
    <xf numFmtId="0" fontId="26" fillId="2" borderId="2" xfId="0" applyFont="1" applyFill="1" applyBorder="1" applyProtection="1">
      <protection hidden="1"/>
    </xf>
    <xf numFmtId="0" fontId="27" fillId="0" borderId="12" xfId="0" applyFont="1" applyFill="1" applyBorder="1" applyAlignment="1">
      <alignment horizontal="left" vertical="top" indent="1"/>
    </xf>
    <xf numFmtId="0" fontId="28" fillId="0" borderId="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5" fillId="0" borderId="2" xfId="0" applyFont="1" applyFill="1" applyBorder="1" applyAlignment="1"/>
    <xf numFmtId="0" fontId="26" fillId="2" borderId="0" xfId="0" applyFont="1" applyFill="1" applyBorder="1" applyAlignment="1" applyProtection="1">
      <alignment horizontal="center"/>
      <protection locked="0"/>
    </xf>
    <xf numFmtId="0" fontId="26" fillId="0" borderId="4" xfId="0" applyFont="1" applyFill="1" applyBorder="1"/>
    <xf numFmtId="0" fontId="26" fillId="0" borderId="2" xfId="0" applyFont="1" applyFill="1" applyBorder="1"/>
    <xf numFmtId="0" fontId="29" fillId="0" borderId="12" xfId="0" applyFont="1" applyFill="1" applyBorder="1" applyAlignment="1">
      <alignment horizontal="left" indent="1"/>
    </xf>
    <xf numFmtId="0" fontId="25" fillId="0" borderId="5" xfId="0" applyFont="1" applyFill="1" applyBorder="1" applyAlignment="1"/>
    <xf numFmtId="0" fontId="25" fillId="0" borderId="11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6" fillId="2" borderId="2" xfId="0" applyFont="1" applyFill="1" applyBorder="1" applyProtection="1">
      <protection locked="0"/>
    </xf>
    <xf numFmtId="0" fontId="26" fillId="2" borderId="4" xfId="0" applyFont="1" applyFill="1" applyBorder="1" applyProtection="1">
      <protection hidden="1"/>
    </xf>
    <xf numFmtId="0" fontId="31" fillId="2" borderId="5" xfId="0" applyFont="1" applyFill="1" applyBorder="1" applyProtection="1">
      <protection hidden="1"/>
    </xf>
    <xf numFmtId="0" fontId="26" fillId="2" borderId="5" xfId="0" applyFont="1" applyFill="1" applyBorder="1" applyProtection="1">
      <protection hidden="1"/>
    </xf>
    <xf numFmtId="0" fontId="26" fillId="2" borderId="3" xfId="0" applyFont="1" applyFill="1" applyBorder="1" applyProtection="1">
      <protection hidden="1"/>
    </xf>
    <xf numFmtId="0" fontId="26" fillId="2" borderId="19" xfId="0" applyFont="1" applyFill="1" applyBorder="1" applyProtection="1">
      <protection hidden="1"/>
    </xf>
    <xf numFmtId="0" fontId="31" fillId="2" borderId="7" xfId="0" applyFont="1" applyFill="1" applyBorder="1" applyAlignment="1" applyProtection="1">
      <alignment horizontal="left"/>
      <protection hidden="1"/>
    </xf>
    <xf numFmtId="0" fontId="26" fillId="2" borderId="7" xfId="0" applyFont="1" applyFill="1" applyBorder="1" applyProtection="1">
      <protection hidden="1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0" fontId="33" fillId="3" borderId="1" xfId="0" applyFont="1" applyFill="1" applyBorder="1" applyAlignment="1" applyProtection="1">
      <alignment horizontal="center" vertical="center"/>
      <protection hidden="1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3" xfId="0" applyNumberFormat="1" applyFont="1" applyFill="1" applyBorder="1" applyAlignment="1" applyProtection="1">
      <alignment horizontal="right" vertical="center" indent="1"/>
      <protection locked="0"/>
    </xf>
    <xf numFmtId="0" fontId="26" fillId="0" borderId="4" xfId="0" applyFont="1" applyFill="1" applyBorder="1" applyProtection="1">
      <protection hidden="1"/>
    </xf>
    <xf numFmtId="0" fontId="26" fillId="0" borderId="2" xfId="0" applyFont="1" applyFill="1" applyBorder="1" applyProtection="1">
      <protection hidden="1"/>
    </xf>
    <xf numFmtId="1" fontId="26" fillId="2" borderId="23" xfId="0" applyNumberFormat="1" applyFont="1" applyFill="1" applyBorder="1" applyAlignment="1" applyProtection="1">
      <alignment horizontal="left" vertical="center" indent="1"/>
      <protection locked="0"/>
    </xf>
    <xf numFmtId="0" fontId="26" fillId="0" borderId="27" xfId="0" applyNumberFormat="1" applyFont="1" applyFill="1" applyBorder="1" applyAlignment="1" applyProtection="1">
      <alignment vertical="center" wrapText="1"/>
      <protection locked="0"/>
    </xf>
    <xf numFmtId="0" fontId="26" fillId="0" borderId="19" xfId="0" applyNumberFormat="1" applyFont="1" applyFill="1" applyBorder="1" applyAlignment="1" applyProtection="1">
      <alignment vertical="center" wrapText="1"/>
      <protection locked="0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4" xfId="0" applyNumberFormat="1" applyFont="1" applyFill="1" applyBorder="1" applyAlignment="1" applyProtection="1">
      <alignment horizontal="left" vertical="center" indent="1"/>
      <protection locked="0"/>
    </xf>
    <xf numFmtId="0" fontId="26" fillId="2" borderId="29" xfId="0" applyNumberFormat="1" applyFont="1" applyFill="1" applyBorder="1" applyAlignment="1" applyProtection="1">
      <alignment vertical="center" wrapText="1"/>
      <protection locked="0"/>
    </xf>
    <xf numFmtId="0" fontId="26" fillId="2" borderId="34" xfId="0" applyNumberFormat="1" applyFont="1" applyFill="1" applyBorder="1" applyAlignment="1" applyProtection="1">
      <alignment vertical="center" wrapText="1"/>
      <protection locked="0"/>
    </xf>
    <xf numFmtId="1" fontId="26" fillId="2" borderId="22" xfId="0" applyNumberFormat="1" applyFont="1" applyFill="1" applyBorder="1" applyAlignment="1" applyProtection="1">
      <alignment horizontal="center" vertical="center"/>
      <protection locked="0"/>
    </xf>
    <xf numFmtId="2" fontId="26" fillId="2" borderId="24" xfId="0" applyNumberFormat="1" applyFont="1" applyFill="1" applyBorder="1" applyAlignment="1" applyProtection="1">
      <alignment horizontal="right" vertical="center" indent="1"/>
      <protection locked="0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2" fontId="26" fillId="0" borderId="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66" fontId="26" fillId="0" borderId="36" xfId="0" applyNumberFormat="1" applyFont="1" applyFill="1" applyBorder="1" applyAlignment="1">
      <alignment horizontal="right" vertical="center"/>
    </xf>
    <xf numFmtId="2" fontId="34" fillId="0" borderId="17" xfId="0" applyNumberFormat="1" applyFont="1" applyFill="1" applyBorder="1" applyAlignment="1">
      <alignment horizontal="center" vertical="center"/>
    </xf>
    <xf numFmtId="166" fontId="34" fillId="0" borderId="44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 applyProtection="1">
      <alignment horizontal="left" vertical="center" indent="1"/>
      <protection locked="0"/>
    </xf>
    <xf numFmtId="0" fontId="34" fillId="0" borderId="12" xfId="0" applyFont="1" applyFill="1" applyBorder="1" applyAlignment="1" applyProtection="1">
      <alignment horizontal="left"/>
      <protection hidden="1"/>
    </xf>
    <xf numFmtId="0" fontId="34" fillId="0" borderId="12" xfId="0" applyFont="1" applyFill="1" applyBorder="1" applyAlignment="1">
      <alignment horizontal="left" vertical="center"/>
    </xf>
    <xf numFmtId="166" fontId="34" fillId="0" borderId="18" xfId="0" applyNumberFormat="1" applyFont="1" applyFill="1" applyBorder="1" applyAlignment="1">
      <alignment horizontal="right" vertical="center"/>
    </xf>
    <xf numFmtId="0" fontId="27" fillId="2" borderId="9" xfId="0" applyFont="1" applyFill="1" applyBorder="1" applyAlignment="1" applyProtection="1">
      <alignment horizontal="left" vertical="center" indent="1"/>
      <protection locked="0"/>
    </xf>
    <xf numFmtId="0" fontId="34" fillId="0" borderId="3" xfId="0" applyFont="1" applyFill="1" applyBorder="1" applyAlignment="1" applyProtection="1">
      <alignment horizontal="left"/>
      <protection hidden="1"/>
    </xf>
    <xf numFmtId="0" fontId="31" fillId="2" borderId="7" xfId="0" applyFont="1" applyFill="1" applyBorder="1" applyProtection="1">
      <protection hidden="1"/>
    </xf>
    <xf numFmtId="0" fontId="31" fillId="2" borderId="7" xfId="0" applyFont="1" applyFill="1" applyBorder="1" applyAlignment="1" applyProtection="1">
      <protection hidden="1"/>
    </xf>
    <xf numFmtId="0" fontId="26" fillId="2" borderId="6" xfId="0" applyFont="1" applyFill="1" applyBorder="1" applyProtection="1">
      <protection hidden="1"/>
    </xf>
    <xf numFmtId="0" fontId="26" fillId="2" borderId="9" xfId="0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30" fillId="0" borderId="51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30" fillId="0" borderId="51" xfId="0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vertical="center"/>
    </xf>
    <xf numFmtId="49" fontId="30" fillId="0" borderId="47" xfId="0" applyNumberFormat="1" applyFont="1" applyFill="1" applyBorder="1" applyAlignment="1">
      <alignment vertical="center"/>
    </xf>
    <xf numFmtId="49" fontId="30" fillId="0" borderId="46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 applyProtection="1">
      <alignment horizontal="center" vertical="center"/>
      <protection locked="0"/>
    </xf>
    <xf numFmtId="1" fontId="30" fillId="2" borderId="20" xfId="0" applyNumberFormat="1" applyFont="1" applyFill="1" applyBorder="1" applyAlignment="1" applyProtection="1">
      <alignment horizontal="center" vertical="center"/>
      <protection locked="0"/>
    </xf>
    <xf numFmtId="2" fontId="30" fillId="2" borderId="25" xfId="0" applyNumberFormat="1" applyFont="1" applyFill="1" applyBorder="1" applyAlignment="1" applyProtection="1">
      <alignment horizontal="right" vertical="center" indent="1"/>
      <protection locked="0"/>
    </xf>
    <xf numFmtId="1" fontId="30" fillId="2" borderId="23" xfId="0" applyNumberFormat="1" applyFont="1" applyFill="1" applyBorder="1" applyAlignment="1" applyProtection="1">
      <alignment horizontal="center" vertical="center"/>
      <protection locked="0"/>
    </xf>
    <xf numFmtId="1" fontId="30" fillId="0" borderId="21" xfId="0" applyNumberFormat="1" applyFont="1" applyFill="1" applyBorder="1" applyAlignment="1" applyProtection="1">
      <alignment horizontal="center" vertical="center"/>
      <protection locked="0"/>
    </xf>
    <xf numFmtId="2" fontId="30" fillId="2" borderId="23" xfId="0" applyNumberFormat="1" applyFont="1" applyFill="1" applyBorder="1" applyAlignment="1" applyProtection="1">
      <alignment horizontal="right" vertical="center" indent="1"/>
      <protection locked="0"/>
    </xf>
    <xf numFmtId="0" fontId="33" fillId="3" borderId="45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vertical="center"/>
    </xf>
    <xf numFmtId="0" fontId="30" fillId="2" borderId="2" xfId="0" applyFont="1" applyFill="1" applyBorder="1" applyProtection="1">
      <protection hidden="1"/>
    </xf>
    <xf numFmtId="0" fontId="30" fillId="2" borderId="3" xfId="0" applyFont="1" applyFill="1" applyBorder="1" applyProtection="1">
      <protection hidden="1"/>
    </xf>
    <xf numFmtId="0" fontId="26" fillId="2" borderId="61" xfId="0" applyFont="1" applyFill="1" applyBorder="1" applyProtection="1">
      <protection hidden="1"/>
    </xf>
    <xf numFmtId="0" fontId="26" fillId="2" borderId="62" xfId="0" applyFont="1" applyFill="1" applyBorder="1" applyProtection="1">
      <protection hidden="1"/>
    </xf>
    <xf numFmtId="0" fontId="26" fillId="2" borderId="63" xfId="0" applyFont="1" applyFill="1" applyBorder="1" applyProtection="1">
      <protection hidden="1"/>
    </xf>
    <xf numFmtId="0" fontId="30" fillId="0" borderId="3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Protection="1"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6" borderId="1" xfId="0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23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0" xfId="0" applyFont="1" applyFill="1" applyBorder="1" applyAlignment="1">
      <alignment horizontal="left" vertical="center" wrapText="1"/>
    </xf>
    <xf numFmtId="0" fontId="20" fillId="0" borderId="26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NumberFormat="1" applyFont="1" applyFill="1" applyBorder="1" applyAlignment="1" applyProtection="1">
      <alignment vertical="center" wrapText="1"/>
      <protection locked="0"/>
    </xf>
    <xf numFmtId="0" fontId="20" fillId="0" borderId="24" xfId="0" applyNumberFormat="1" applyFont="1" applyFill="1" applyBorder="1" applyAlignment="1" applyProtection="1">
      <alignment vertical="center" wrapText="1"/>
      <protection locked="0"/>
    </xf>
    <xf numFmtId="0" fontId="20" fillId="0" borderId="39" xfId="0" applyNumberFormat="1" applyFont="1" applyFill="1" applyBorder="1" applyAlignment="1" applyProtection="1">
      <alignment vertical="center" wrapText="1"/>
      <protection locked="0"/>
    </xf>
    <xf numFmtId="164" fontId="20" fillId="0" borderId="39" xfId="0" applyNumberFormat="1" applyFont="1" applyFill="1" applyBorder="1" applyAlignment="1" applyProtection="1">
      <alignment horizontal="right" vertical="center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Protection="1">
      <protection hidden="1"/>
    </xf>
    <xf numFmtId="0" fontId="20" fillId="0" borderId="8" xfId="0" applyFont="1" applyFill="1" applyBorder="1" applyProtection="1">
      <protection hidden="1"/>
    </xf>
    <xf numFmtId="0" fontId="20" fillId="0" borderId="16" xfId="0" applyFont="1" applyFill="1" applyBorder="1" applyProtection="1">
      <protection hidden="1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1"/>
    </xf>
    <xf numFmtId="2" fontId="21" fillId="0" borderId="0" xfId="0" applyNumberFormat="1" applyFont="1" applyFill="1" applyBorder="1" applyAlignment="1">
      <alignment horizontal="center" vertical="center"/>
    </xf>
    <xf numFmtId="166" fontId="21" fillId="0" borderId="36" xfId="0" applyNumberFormat="1" applyFont="1" applyFill="1" applyBorder="1" applyAlignment="1">
      <alignment horizontal="right" vertical="center"/>
    </xf>
    <xf numFmtId="49" fontId="20" fillId="0" borderId="46" xfId="0" applyNumberFormat="1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Protection="1">
      <protection hidden="1"/>
    </xf>
    <xf numFmtId="0" fontId="37" fillId="6" borderId="0" xfId="0" applyFont="1" applyFill="1" applyBorder="1" applyAlignment="1" applyProtection="1">
      <alignment vertical="center"/>
      <protection locked="0"/>
    </xf>
    <xf numFmtId="0" fontId="21" fillId="0" borderId="46" xfId="0" applyFont="1" applyFill="1" applyBorder="1" applyProtection="1">
      <protection hidden="1"/>
    </xf>
    <xf numFmtId="0" fontId="21" fillId="0" borderId="50" xfId="0" applyFont="1" applyFill="1" applyBorder="1" applyProtection="1">
      <protection hidden="1"/>
    </xf>
    <xf numFmtId="0" fontId="21" fillId="0" borderId="51" xfId="0" applyFont="1" applyFill="1" applyBorder="1" applyProtection="1">
      <protection hidden="1"/>
    </xf>
    <xf numFmtId="0" fontId="20" fillId="0" borderId="50" xfId="0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horizontal="center" vertical="center"/>
    </xf>
    <xf numFmtId="0" fontId="21" fillId="6" borderId="64" xfId="0" applyFont="1" applyFill="1" applyBorder="1" applyAlignment="1" applyProtection="1">
      <alignment horizontal="center"/>
      <protection hidden="1"/>
    </xf>
    <xf numFmtId="0" fontId="21" fillId="6" borderId="57" xfId="0" applyFont="1" applyFill="1" applyBorder="1" applyAlignment="1" applyProtection="1">
      <alignment horizontal="center"/>
      <protection hidden="1"/>
    </xf>
    <xf numFmtId="0" fontId="21" fillId="0" borderId="57" xfId="0" applyFont="1" applyFill="1" applyBorder="1" applyProtection="1">
      <protection hidden="1"/>
    </xf>
    <xf numFmtId="166" fontId="43" fillId="0" borderId="36" xfId="0" applyNumberFormat="1" applyFont="1" applyFill="1" applyBorder="1" applyAlignment="1">
      <alignment horizontal="right" vertical="center"/>
    </xf>
    <xf numFmtId="0" fontId="21" fillId="0" borderId="36" xfId="0" applyFont="1" applyFill="1" applyBorder="1" applyProtection="1">
      <protection hidden="1"/>
    </xf>
    <xf numFmtId="0" fontId="21" fillId="0" borderId="73" xfId="0" applyFont="1" applyFill="1" applyBorder="1" applyProtection="1">
      <protection hidden="1"/>
    </xf>
    <xf numFmtId="0" fontId="21" fillId="0" borderId="74" xfId="0" applyFont="1" applyFill="1" applyBorder="1" applyProtection="1">
      <protection hidden="1"/>
    </xf>
    <xf numFmtId="0" fontId="21" fillId="0" borderId="75" xfId="0" applyFont="1" applyFill="1" applyBorder="1" applyProtection="1">
      <protection hidden="1"/>
    </xf>
    <xf numFmtId="0" fontId="21" fillId="0" borderId="76" xfId="0" applyFont="1" applyFill="1" applyBorder="1" applyProtection="1">
      <protection hidden="1"/>
    </xf>
    <xf numFmtId="0" fontId="21" fillId="0" borderId="38" xfId="0" applyFont="1" applyFill="1" applyBorder="1" applyProtection="1">
      <protection hidden="1"/>
    </xf>
    <xf numFmtId="0" fontId="21" fillId="0" borderId="39" xfId="0" applyFont="1" applyFill="1" applyBorder="1" applyProtection="1">
      <protection hidden="1"/>
    </xf>
    <xf numFmtId="0" fontId="51" fillId="0" borderId="0" xfId="9" applyFont="1" applyProtection="1">
      <protection hidden="1"/>
    </xf>
    <xf numFmtId="0" fontId="51" fillId="0" borderId="0" xfId="9" applyFont="1" applyAlignment="1" applyProtection="1">
      <alignment horizontal="center" vertical="center"/>
      <protection hidden="1"/>
    </xf>
    <xf numFmtId="0" fontId="53" fillId="0" borderId="0" xfId="9" applyFont="1" applyFill="1" applyProtection="1">
      <protection hidden="1"/>
    </xf>
    <xf numFmtId="0" fontId="52" fillId="0" borderId="79" xfId="9" applyFont="1" applyFill="1" applyBorder="1" applyAlignment="1" applyProtection="1">
      <alignment horizontal="center" vertical="center" wrapText="1"/>
      <protection hidden="1"/>
    </xf>
    <xf numFmtId="0" fontId="52" fillId="0" borderId="77" xfId="9" applyFont="1" applyFill="1" applyBorder="1" applyAlignment="1" applyProtection="1">
      <alignment horizontal="center" vertical="center" wrapText="1"/>
      <protection hidden="1"/>
    </xf>
    <xf numFmtId="0" fontId="52" fillId="0" borderId="78" xfId="9" applyFont="1" applyFill="1" applyBorder="1" applyAlignment="1" applyProtection="1">
      <alignment horizontal="center" vertical="center" wrapText="1"/>
      <protection hidden="1"/>
    </xf>
    <xf numFmtId="0" fontId="51" fillId="0" borderId="0" xfId="9" applyFont="1" applyFill="1" applyAlignment="1" applyProtection="1">
      <alignment horizontal="center" vertical="center"/>
      <protection hidden="1"/>
    </xf>
    <xf numFmtId="0" fontId="51" fillId="0" borderId="0" xfId="9" applyFont="1" applyFill="1" applyProtection="1">
      <protection hidden="1"/>
    </xf>
    <xf numFmtId="0" fontId="52" fillId="0" borderId="82" xfId="9" applyNumberFormat="1" applyFont="1" applyFill="1" applyBorder="1" applyAlignment="1" applyProtection="1">
      <alignment horizontal="center" vertical="center" wrapText="1"/>
      <protection hidden="1"/>
    </xf>
    <xf numFmtId="0" fontId="53" fillId="0" borderId="81" xfId="0" applyFont="1" applyFill="1" applyBorder="1" applyAlignment="1">
      <alignment horizontal="center" vertical="center" wrapText="1"/>
    </xf>
    <xf numFmtId="164" fontId="53" fillId="0" borderId="77" xfId="2" applyFont="1" applyFill="1" applyBorder="1" applyAlignment="1">
      <alignment horizontal="center" vertical="center" wrapText="1"/>
    </xf>
    <xf numFmtId="0" fontId="52" fillId="0" borderId="79" xfId="0" applyFont="1" applyFill="1" applyBorder="1" applyAlignment="1" applyProtection="1">
      <alignment horizontal="left" vertical="center"/>
      <protection hidden="1"/>
    </xf>
    <xf numFmtId="0" fontId="52" fillId="0" borderId="80" xfId="0" applyFont="1" applyFill="1" applyBorder="1" applyAlignment="1" applyProtection="1">
      <alignment horizontal="left" vertical="center"/>
      <protection hidden="1"/>
    </xf>
    <xf numFmtId="0" fontId="52" fillId="0" borderId="80" xfId="0" applyFont="1" applyFill="1" applyBorder="1" applyAlignment="1" applyProtection="1">
      <alignment horizontal="left" vertical="center" wrapText="1"/>
      <protection hidden="1"/>
    </xf>
    <xf numFmtId="0" fontId="53" fillId="0" borderId="77" xfId="0" applyFont="1" applyFill="1" applyBorder="1" applyAlignment="1" applyProtection="1">
      <alignment horizontal="center" vertical="center" wrapText="1"/>
      <protection hidden="1"/>
    </xf>
    <xf numFmtId="0" fontId="53" fillId="0" borderId="77" xfId="3" applyFont="1" applyFill="1" applyBorder="1" applyAlignment="1">
      <alignment horizontal="center" vertical="center" wrapText="1"/>
    </xf>
    <xf numFmtId="0" fontId="54" fillId="0" borderId="77" xfId="9" applyFont="1" applyFill="1" applyBorder="1" applyAlignment="1" applyProtection="1">
      <alignment horizontal="center" vertical="center" wrapText="1"/>
      <protection hidden="1"/>
    </xf>
    <xf numFmtId="0" fontId="53" fillId="0" borderId="78" xfId="0" applyFont="1" applyFill="1" applyBorder="1" applyAlignment="1" applyProtection="1">
      <alignment horizontal="center" vertical="center" wrapText="1"/>
      <protection hidden="1"/>
    </xf>
    <xf numFmtId="164" fontId="53" fillId="0" borderId="78" xfId="2" applyFont="1" applyFill="1" applyBorder="1" applyAlignment="1">
      <alignment horizontal="center" vertical="center" wrapText="1"/>
    </xf>
    <xf numFmtId="164" fontId="53" fillId="0" borderId="77" xfId="2" applyFont="1" applyFill="1" applyBorder="1" applyAlignment="1" applyProtection="1">
      <alignment horizontal="center" wrapText="1"/>
      <protection hidden="1"/>
    </xf>
    <xf numFmtId="0" fontId="53" fillId="0" borderId="77" xfId="0" applyNumberFormat="1" applyFont="1" applyFill="1" applyBorder="1" applyAlignment="1">
      <alignment horizontal="left" vertical="center" wrapText="1"/>
    </xf>
    <xf numFmtId="164" fontId="53" fillId="0" borderId="78" xfId="2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21" fillId="0" borderId="15" xfId="0" applyFont="1" applyBorder="1" applyAlignment="1">
      <alignment horizontal="left" vertical="center" indent="1"/>
    </xf>
    <xf numFmtId="0" fontId="16" fillId="4" borderId="0" xfId="0" applyFont="1" applyFill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8" fillId="0" borderId="15" xfId="1" applyNumberFormat="1" applyBorder="1" applyAlignment="1" applyProtection="1">
      <alignment horizontal="left" vertical="center" indent="1"/>
    </xf>
    <xf numFmtId="0" fontId="32" fillId="6" borderId="27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 vertical="center" indent="1"/>
    </xf>
    <xf numFmtId="0" fontId="30" fillId="0" borderId="58" xfId="0" applyFont="1" applyFill="1" applyBorder="1" applyAlignment="1">
      <alignment horizontal="left" vertical="center" indent="1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3" fillId="3" borderId="15" xfId="0" applyFont="1" applyFill="1" applyBorder="1" applyAlignment="1" applyProtection="1">
      <alignment horizontal="center" vertical="center"/>
      <protection hidden="1"/>
    </xf>
    <xf numFmtId="0" fontId="33" fillId="3" borderId="16" xfId="0" applyFont="1" applyFill="1" applyBorder="1" applyAlignment="1" applyProtection="1">
      <alignment horizontal="center" vertical="center"/>
      <protection hidden="1"/>
    </xf>
    <xf numFmtId="0" fontId="32" fillId="6" borderId="28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167" fontId="30" fillId="0" borderId="15" xfId="0" applyNumberFormat="1" applyFont="1" applyFill="1" applyBorder="1" applyAlignment="1">
      <alignment horizontal="center" vertical="center"/>
    </xf>
    <xf numFmtId="167" fontId="30" fillId="0" borderId="16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3" fillId="3" borderId="48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left" vertical="center" indent="1"/>
    </xf>
    <xf numFmtId="0" fontId="30" fillId="0" borderId="56" xfId="0" applyFont="1" applyFill="1" applyBorder="1" applyAlignment="1">
      <alignment horizontal="left" vertical="center" indent="1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 indent="1"/>
    </xf>
    <xf numFmtId="0" fontId="30" fillId="0" borderId="60" xfId="0" applyFont="1" applyFill="1" applyBorder="1" applyAlignment="1">
      <alignment horizontal="left" vertical="center" indent="1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7" fillId="2" borderId="21" xfId="0" applyFont="1" applyFill="1" applyBorder="1" applyAlignment="1" applyProtection="1">
      <alignment horizontal="left" vertical="center" indent="1"/>
      <protection locked="0"/>
    </xf>
    <xf numFmtId="0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30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3" borderId="8" xfId="0" applyFont="1" applyFill="1" applyBorder="1" applyAlignment="1" applyProtection="1">
      <alignment horizontal="center" vertical="center"/>
      <protection hidden="1"/>
    </xf>
    <xf numFmtId="164" fontId="30" fillId="0" borderId="27" xfId="0" applyNumberFormat="1" applyFont="1" applyFill="1" applyBorder="1" applyAlignment="1" applyProtection="1">
      <alignment horizontal="center" vertical="center"/>
      <protection hidden="1"/>
    </xf>
    <xf numFmtId="164" fontId="30" fillId="0" borderId="28" xfId="0" applyNumberFormat="1" applyFont="1" applyFill="1" applyBorder="1" applyAlignment="1" applyProtection="1">
      <alignment horizontal="center" vertical="center"/>
      <protection hidden="1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33" fillId="3" borderId="15" xfId="0" applyFont="1" applyFill="1" applyBorder="1" applyAlignment="1" applyProtection="1">
      <alignment horizontal="center" vertical="center" wrapText="1"/>
      <protection hidden="1"/>
    </xf>
    <xf numFmtId="0" fontId="33" fillId="3" borderId="16" xfId="0" applyFont="1" applyFill="1" applyBorder="1" applyAlignment="1" applyProtection="1">
      <alignment horizontal="center" vertical="center" wrapText="1"/>
      <protection hidden="1"/>
    </xf>
    <xf numFmtId="0" fontId="27" fillId="2" borderId="20" xfId="0" applyFont="1" applyFill="1" applyBorder="1" applyAlignment="1" applyProtection="1">
      <alignment horizontal="left" vertical="center" inden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164" fontId="30" fillId="0" borderId="31" xfId="0" applyNumberFormat="1" applyFont="1" applyFill="1" applyBorder="1" applyAlignment="1" applyProtection="1">
      <alignment horizontal="center" vertical="center"/>
      <protection hidden="1"/>
    </xf>
    <xf numFmtId="164" fontId="30" fillId="0" borderId="33" xfId="0" applyNumberFormat="1" applyFont="1" applyFill="1" applyBorder="1" applyAlignment="1" applyProtection="1">
      <alignment horizontal="center" vertical="center"/>
      <protection hidden="1"/>
    </xf>
    <xf numFmtId="168" fontId="30" fillId="2" borderId="15" xfId="0" applyNumberFormat="1" applyFont="1" applyFill="1" applyBorder="1" applyAlignment="1" applyProtection="1">
      <alignment horizontal="center" vertical="center"/>
      <protection locked="0"/>
    </xf>
    <xf numFmtId="168" fontId="30" fillId="2" borderId="16" xfId="0" applyNumberFormat="1" applyFont="1" applyFill="1" applyBorder="1" applyAlignment="1" applyProtection="1">
      <alignment horizontal="center" vertical="center"/>
      <protection locked="0"/>
    </xf>
    <xf numFmtId="168" fontId="30" fillId="2" borderId="15" xfId="0" applyNumberFormat="1" applyFont="1" applyFill="1" applyBorder="1" applyAlignment="1" applyProtection="1">
      <alignment horizontal="left" vertical="center"/>
      <protection locked="0"/>
    </xf>
    <xf numFmtId="168" fontId="30" fillId="2" borderId="16" xfId="0" applyNumberFormat="1" applyFont="1" applyFill="1" applyBorder="1" applyAlignment="1" applyProtection="1">
      <alignment horizontal="left" vertical="center"/>
      <protection locked="0"/>
    </xf>
    <xf numFmtId="0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9" xfId="0" applyNumberFormat="1" applyFont="1" applyFill="1" applyBorder="1" applyAlignment="1" applyProtection="1">
      <alignment horizontal="center" vertical="center"/>
      <protection hidden="1"/>
    </xf>
    <xf numFmtId="164" fontId="26" fillId="0" borderId="30" xfId="0" applyNumberFormat="1" applyFont="1" applyFill="1" applyBorder="1" applyAlignment="1" applyProtection="1">
      <alignment horizontal="center" vertical="center"/>
      <protection hidden="1"/>
    </xf>
    <xf numFmtId="169" fontId="26" fillId="0" borderId="0" xfId="0" applyNumberFormat="1" applyFont="1" applyFill="1" applyBorder="1" applyAlignment="1">
      <alignment horizontal="right" vertical="center"/>
    </xf>
    <xf numFmtId="169" fontId="26" fillId="0" borderId="36" xfId="0" applyNumberFormat="1" applyFont="1" applyFill="1" applyBorder="1" applyAlignment="1">
      <alignment horizontal="right" vertical="center"/>
    </xf>
    <xf numFmtId="0" fontId="27" fillId="2" borderId="22" xfId="0" applyFont="1" applyFill="1" applyBorder="1" applyAlignment="1" applyProtection="1">
      <alignment horizontal="left" vertical="center" indent="1"/>
      <protection locked="0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hidden="1"/>
    </xf>
    <xf numFmtId="165" fontId="34" fillId="0" borderId="16" xfId="0" applyNumberFormat="1" applyFont="1" applyFill="1" applyBorder="1" applyAlignment="1" applyProtection="1">
      <alignment horizontal="center" vertical="center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locked="0"/>
    </xf>
    <xf numFmtId="165" fontId="34" fillId="0" borderId="8" xfId="0" applyNumberFormat="1" applyFont="1" applyFill="1" applyBorder="1" applyAlignment="1" applyProtection="1">
      <alignment horizontal="center" vertical="center"/>
      <protection locked="0"/>
    </xf>
    <xf numFmtId="165" fontId="34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27" fillId="2" borderId="24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33" fillId="3" borderId="43" xfId="0" applyFont="1" applyFill="1" applyBorder="1" applyAlignment="1" applyProtection="1">
      <alignment horizontal="center" vertical="center"/>
      <protection hidden="1"/>
    </xf>
    <xf numFmtId="0" fontId="33" fillId="3" borderId="42" xfId="0" applyFont="1" applyFill="1" applyBorder="1" applyAlignment="1" applyProtection="1">
      <alignment horizontal="center" vertical="center"/>
      <protection hidden="1"/>
    </xf>
    <xf numFmtId="0" fontId="33" fillId="3" borderId="54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left" vertical="center" indent="1"/>
    </xf>
    <xf numFmtId="0" fontId="30" fillId="0" borderId="51" xfId="0" applyFont="1" applyFill="1" applyBorder="1" applyAlignment="1">
      <alignment horizontal="left" vertical="center" indent="1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6" xfId="0" applyNumberFormat="1" applyFont="1" applyFill="1" applyBorder="1" applyAlignment="1" applyProtection="1">
      <alignment horizontal="center" vertical="center"/>
      <protection hidden="1"/>
    </xf>
    <xf numFmtId="164" fontId="20" fillId="0" borderId="0" xfId="0" applyNumberFormat="1" applyFont="1" applyFill="1" applyBorder="1" applyAlignment="1" applyProtection="1">
      <alignment horizontal="center" vertical="center"/>
      <protection hidden="1"/>
    </xf>
    <xf numFmtId="164" fontId="20" fillId="0" borderId="36" xfId="0" applyNumberFormat="1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21" fillId="0" borderId="65" xfId="0" applyFont="1" applyFill="1" applyBorder="1" applyAlignment="1">
      <alignment horizontal="center" vertical="center"/>
    </xf>
    <xf numFmtId="169" fontId="21" fillId="0" borderId="65" xfId="0" applyNumberFormat="1" applyFont="1" applyFill="1" applyBorder="1" applyAlignment="1">
      <alignment horizontal="right" vertical="center"/>
    </xf>
    <xf numFmtId="169" fontId="21" fillId="0" borderId="7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8" xfId="0" applyFont="1" applyFill="1" applyBorder="1" applyAlignment="1">
      <alignment horizontal="left" vertical="center" indent="1"/>
    </xf>
    <xf numFmtId="0" fontId="41" fillId="0" borderId="36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left" vertical="center" indent="1"/>
    </xf>
    <xf numFmtId="0" fontId="20" fillId="0" borderId="67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38" fillId="3" borderId="69" xfId="0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center" vertical="center"/>
    </xf>
    <xf numFmtId="0" fontId="38" fillId="3" borderId="7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0" fontId="27" fillId="2" borderId="27" xfId="0" applyFont="1" applyFill="1" applyBorder="1" applyAlignment="1" applyProtection="1">
      <alignment horizontal="left" vertical="center" indent="1"/>
      <protection locked="0"/>
    </xf>
    <xf numFmtId="0" fontId="38" fillId="3" borderId="25" xfId="0" applyFont="1" applyFill="1" applyBorder="1" applyAlignment="1" applyProtection="1">
      <alignment horizontal="center" vertical="center" wrapText="1"/>
      <protection hidden="1"/>
    </xf>
    <xf numFmtId="0" fontId="38" fillId="3" borderId="23" xfId="0" applyFont="1" applyFill="1" applyBorder="1" applyAlignment="1" applyProtection="1">
      <alignment horizontal="center" vertical="center"/>
      <protection hidden="1"/>
    </xf>
    <xf numFmtId="0" fontId="38" fillId="3" borderId="23" xfId="0" applyFont="1" applyFill="1" applyBorder="1" applyAlignment="1" applyProtection="1">
      <alignment horizontal="center" vertical="center" wrapText="1"/>
      <protection hidden="1"/>
    </xf>
    <xf numFmtId="0" fontId="2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9" fillId="6" borderId="9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left" vertical="center"/>
    </xf>
    <xf numFmtId="0" fontId="43" fillId="6" borderId="9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horizontal="left" vertical="center" wrapText="1"/>
    </xf>
    <xf numFmtId="164" fontId="20" fillId="0" borderId="23" xfId="0" applyNumberFormat="1" applyFont="1" applyFill="1" applyBorder="1" applyAlignment="1" applyProtection="1">
      <alignment horizontal="center" vertical="center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6" xfId="0" applyFont="1" applyFill="1" applyBorder="1" applyAlignment="1" applyProtection="1">
      <alignment horizontal="center" vertical="center"/>
      <protection hidden="1"/>
    </xf>
    <xf numFmtId="0" fontId="38" fillId="3" borderId="0" xfId="0" applyFont="1" applyFill="1" applyBorder="1" applyAlignment="1" applyProtection="1">
      <alignment horizontal="center" vertical="center"/>
      <protection hidden="1"/>
    </xf>
    <xf numFmtId="0" fontId="38" fillId="3" borderId="36" xfId="0" applyFont="1" applyFill="1" applyBorder="1" applyAlignment="1" applyProtection="1">
      <alignment horizontal="center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24" xfId="0" applyFont="1" applyFill="1" applyBorder="1" applyAlignment="1" applyProtection="1">
      <alignment horizontal="center" vertical="center"/>
      <protection hidden="1"/>
    </xf>
    <xf numFmtId="0" fontId="38" fillId="3" borderId="16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>
      <alignment horizontal="left" vertical="center" indent="1"/>
    </xf>
    <xf numFmtId="167" fontId="20" fillId="0" borderId="0" xfId="0" applyNumberFormat="1" applyFont="1" applyFill="1" applyBorder="1" applyAlignment="1">
      <alignment horizontal="center" vertical="center"/>
    </xf>
    <xf numFmtId="0" fontId="38" fillId="3" borderId="64" xfId="0" applyFont="1" applyFill="1" applyBorder="1" applyAlignment="1">
      <alignment horizontal="center" vertical="center"/>
    </xf>
    <xf numFmtId="0" fontId="38" fillId="3" borderId="66" xfId="0" applyFont="1" applyFill="1" applyBorder="1" applyAlignment="1">
      <alignment horizontal="center" vertical="center"/>
    </xf>
    <xf numFmtId="0" fontId="21" fillId="2" borderId="57" xfId="0" applyFont="1" applyFill="1" applyBorder="1" applyAlignment="1" applyProtection="1">
      <alignment horizontal="center"/>
      <protection hidden="1"/>
    </xf>
    <xf numFmtId="0" fontId="21" fillId="2" borderId="58" xfId="0" applyFont="1" applyFill="1" applyBorder="1" applyAlignment="1" applyProtection="1">
      <alignment horizontal="center"/>
      <protection hidden="1"/>
    </xf>
    <xf numFmtId="167" fontId="20" fillId="0" borderId="15" xfId="0" applyNumberFormat="1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38" fillId="3" borderId="59" xfId="0" applyFont="1" applyFill="1" applyBorder="1" applyAlignment="1">
      <alignment horizontal="center" vertical="center"/>
    </xf>
    <xf numFmtId="0" fontId="38" fillId="3" borderId="6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indent="1"/>
    </xf>
    <xf numFmtId="0" fontId="20" fillId="0" borderId="65" xfId="0" applyFont="1" applyFill="1" applyBorder="1" applyAlignment="1">
      <alignment horizontal="left" vertical="center" indent="1"/>
    </xf>
    <xf numFmtId="0" fontId="20" fillId="0" borderId="64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38" fillId="6" borderId="15" xfId="0" applyFont="1" applyFill="1" applyBorder="1" applyAlignment="1" applyProtection="1">
      <alignment horizontal="center" vertical="center"/>
      <protection hidden="1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3" borderId="71" xfId="0" applyFont="1" applyFill="1" applyBorder="1" applyAlignment="1" applyProtection="1">
      <alignment horizontal="center" vertical="center"/>
      <protection hidden="1"/>
    </xf>
    <xf numFmtId="0" fontId="27" fillId="2" borderId="29" xfId="0" applyFont="1" applyFill="1" applyBorder="1" applyAlignment="1" applyProtection="1">
      <alignment horizontal="left" vertical="center" indent="1"/>
      <protection locked="0"/>
    </xf>
    <xf numFmtId="0" fontId="21" fillId="2" borderId="59" xfId="0" applyFont="1" applyFill="1" applyBorder="1" applyAlignment="1" applyProtection="1">
      <alignment horizontal="center"/>
      <protection hidden="1"/>
    </xf>
    <xf numFmtId="0" fontId="21" fillId="2" borderId="60" xfId="0" applyFont="1" applyFill="1" applyBorder="1" applyAlignment="1" applyProtection="1">
      <alignment horizontal="center"/>
      <protection hidden="1"/>
    </xf>
    <xf numFmtId="0" fontId="27" fillId="2" borderId="31" xfId="0" applyFont="1" applyFill="1" applyBorder="1" applyAlignment="1" applyProtection="1">
      <alignment horizontal="left" vertical="center" indent="1"/>
      <protection locked="0"/>
    </xf>
    <xf numFmtId="164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left" vertical="center" indent="1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0" fontId="9" fillId="0" borderId="16" xfId="0" applyFont="1" applyFill="1" applyBorder="1" applyAlignment="1" applyProtection="1">
      <alignment horizontal="left" vertical="center" indent="1"/>
      <protection locked="0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5" fillId="3" borderId="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  <protection hidden="1"/>
    </xf>
    <xf numFmtId="0" fontId="7" fillId="0" borderId="16" xfId="0" applyFont="1" applyFill="1" applyBorder="1" applyAlignment="1" applyProtection="1">
      <alignment horizontal="left" vertical="center" indent="1"/>
      <protection hidden="1"/>
    </xf>
    <xf numFmtId="167" fontId="12" fillId="0" borderId="15" xfId="0" applyNumberFormat="1" applyFont="1" applyFill="1" applyBorder="1" applyAlignment="1">
      <alignment horizontal="left" vertical="center"/>
    </xf>
    <xf numFmtId="167" fontId="12" fillId="0" borderId="16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6" fillId="5" borderId="9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9" fillId="0" borderId="36" xfId="0" applyFont="1" applyFill="1" applyBorder="1" applyAlignment="1" applyProtection="1">
      <alignment horizontal="left" vertical="center" indent="1"/>
      <protection hidden="1"/>
    </xf>
    <xf numFmtId="169" fontId="7" fillId="0" borderId="15" xfId="0" applyNumberFormat="1" applyFont="1" applyFill="1" applyBorder="1" applyAlignment="1">
      <alignment horizontal="right" vertical="center"/>
    </xf>
    <xf numFmtId="169" fontId="7" fillId="0" borderId="16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left" vertical="center" indent="1"/>
      <protection hidden="1"/>
    </xf>
    <xf numFmtId="0" fontId="5" fillId="3" borderId="8" xfId="0" applyFont="1" applyFill="1" applyBorder="1" applyAlignment="1" applyProtection="1">
      <alignment horizontal="left" vertical="center" indent="1"/>
      <protection hidden="1"/>
    </xf>
    <xf numFmtId="0" fontId="5" fillId="3" borderId="16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36" xfId="0" applyFill="1" applyBorder="1" applyAlignment="1" applyProtection="1">
      <alignment horizontal="left" vertical="center" indent="1"/>
      <protection hidden="1"/>
    </xf>
    <xf numFmtId="0" fontId="0" fillId="0" borderId="37" xfId="0" applyFill="1" applyBorder="1" applyAlignment="1" applyProtection="1">
      <alignment horizontal="left" vertical="center" indent="1"/>
      <protection hidden="1"/>
    </xf>
    <xf numFmtId="0" fontId="0" fillId="0" borderId="38" xfId="0" applyFill="1" applyBorder="1" applyAlignment="1" applyProtection="1">
      <alignment horizontal="left" vertical="center" indent="1"/>
      <protection hidden="1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distributed"/>
    </xf>
  </cellXfs>
  <cellStyles count="12">
    <cellStyle name="Гиперссылка" xfId="1" builtinId="8"/>
    <cellStyle name="Гиперссылка 2" xfId="7" xr:uid="{00000000-0005-0000-0000-000001000000}"/>
    <cellStyle name="Обычный" xfId="0" builtinId="0"/>
    <cellStyle name="Обычный 2" xfId="4" xr:uid="{00000000-0005-0000-0000-000003000000}"/>
    <cellStyle name="Обычный 2 2" xfId="8" xr:uid="{00000000-0005-0000-0000-000004000000}"/>
    <cellStyle name="Обычный 3" xfId="9" xr:uid="{00000000-0005-0000-0000-000005000000}"/>
    <cellStyle name="Обычный 3 2" xfId="3" xr:uid="{00000000-0005-0000-0000-000006000000}"/>
    <cellStyle name="Обычный 5" xfId="5" xr:uid="{00000000-0005-0000-0000-000007000000}"/>
    <cellStyle name="Обычный 6" xfId="11" xr:uid="{8FE174E9-41C2-4B23-9879-CE8CCD0658EF}"/>
    <cellStyle name="Финансовый" xfId="2" builtinId="3"/>
    <cellStyle name="Финансовый 2" xfId="6" xr:uid="{00000000-0005-0000-0000-000009000000}"/>
    <cellStyle name="Финансовый 3" xfId="10" xr:uid="{00000000-0005-0000-0000-00000A000000}"/>
  </cellStyles>
  <dxfs count="142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304678</xdr:colOff>
      <xdr:row>0</xdr:row>
      <xdr:rowOff>99060</xdr:rowOff>
    </xdr:from>
    <xdr:to>
      <xdr:col>12</xdr:col>
      <xdr:colOff>650400</xdr:colOff>
      <xdr:row>1</xdr:row>
      <xdr:rowOff>76200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4398" y="99060"/>
          <a:ext cx="137442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729279</xdr:colOff>
      <xdr:row>0</xdr:row>
      <xdr:rowOff>85164</xdr:rowOff>
    </xdr:from>
    <xdr:to>
      <xdr:col>17</xdr:col>
      <xdr:colOff>586740</xdr:colOff>
      <xdr:row>1</xdr:row>
      <xdr:rowOff>671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2785" y="85164"/>
          <a:ext cx="1369359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974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998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309C5A-33DA-44E1-85BA-6A5FB6F60871}" name="Таблица37723" displayName="Таблица37723" ref="A2:F56" totalsRowShown="0" headerRowDxfId="141" dataDxfId="139" totalsRowDxfId="137" headerRowBorderDxfId="140" tableBorderDxfId="138" totalsRowBorderDxfId="136" headerRowCellStyle="Обычный 3">
  <autoFilter ref="A2:F56" xr:uid="{00000000-0009-0000-0100-000006000000}"/>
  <tableColumns count="6">
    <tableColumn id="1" xr3:uid="{64EF0F42-18CC-4AA3-9EA1-20896025FA80}" name="1" dataDxfId="135" totalsRowDxfId="129" dataCellStyle="Обычный 3"/>
    <tableColumn id="2" xr3:uid="{6200AD15-B40C-4222-B24F-3B515DE80BE4}" name="2" dataDxfId="134" totalsRowDxfId="128"/>
    <tableColumn id="3" xr3:uid="{CF7DC063-0F21-4C83-841C-0757E268DA76}" name="3" dataDxfId="133" totalsRowDxfId="127"/>
    <tableColumn id="4" xr3:uid="{9FFF236B-49A1-456E-AD72-DD8503BCF774}" name="4" dataDxfId="132" totalsRowDxfId="126" dataCellStyle="Обычный 3 2"/>
    <tableColumn id="5" xr3:uid="{CBA80287-C7C0-4CDD-B948-4CC0379D8ED8}" name="5" dataDxfId="131" totalsRowDxfId="125" dataCellStyle="Финансовый"/>
    <tableColumn id="6" xr3:uid="{1336D756-15F1-455A-9550-3775D6F49014}" name="6" dataDxfId="130" totalsRowDxfId="124" dataCellStyle="Обычный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opLeftCell="A25" workbookViewId="0">
      <selection activeCell="C34" sqref="C34"/>
    </sheetView>
  </sheetViews>
  <sheetFormatPr defaultRowHeight="12.75" x14ac:dyDescent="0.2"/>
  <cols>
    <col min="1" max="1" width="29.42578125" customWidth="1"/>
    <col min="2" max="2" width="15" customWidth="1"/>
    <col min="3" max="3" width="31.4257812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257" t="s">
        <v>76</v>
      </c>
      <c r="C5" s="258"/>
      <c r="D5" s="4"/>
      <c r="E5" s="5" t="s">
        <v>33</v>
      </c>
    </row>
    <row r="6" spans="1:5" s="6" customFormat="1" ht="18" customHeight="1" x14ac:dyDescent="0.2">
      <c r="A6" s="3" t="s">
        <v>34</v>
      </c>
      <c r="B6" s="259" t="s">
        <v>77</v>
      </c>
      <c r="C6" s="258"/>
      <c r="D6" s="4"/>
      <c r="E6" s="5" t="s">
        <v>33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35</v>
      </c>
      <c r="B8" s="260"/>
      <c r="C8" s="260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36</v>
      </c>
      <c r="B10" s="257">
        <v>111</v>
      </c>
      <c r="C10" s="258"/>
      <c r="D10" s="4"/>
    </row>
    <row r="11" spans="1:5" s="6" customFormat="1" ht="18" customHeight="1" x14ac:dyDescent="0.2">
      <c r="A11" s="3" t="s">
        <v>37</v>
      </c>
      <c r="B11" s="257" t="s">
        <v>37</v>
      </c>
      <c r="C11" s="258"/>
      <c r="D11" s="4"/>
    </row>
    <row r="12" spans="1:5" s="6" customFormat="1" ht="18" customHeight="1" x14ac:dyDescent="0.2">
      <c r="A12" s="3" t="s">
        <v>38</v>
      </c>
      <c r="B12" s="257" t="s">
        <v>38</v>
      </c>
      <c r="C12" s="258"/>
      <c r="D12" s="4"/>
    </row>
    <row r="13" spans="1:5" s="6" customFormat="1" ht="18" customHeight="1" x14ac:dyDescent="0.2">
      <c r="A13" s="3" t="s">
        <v>39</v>
      </c>
      <c r="B13" s="257" t="s">
        <v>40</v>
      </c>
      <c r="C13" s="258"/>
      <c r="D13" s="261" t="s">
        <v>41</v>
      </c>
      <c r="E13" s="262"/>
    </row>
    <row r="14" spans="1:5" s="6" customFormat="1" ht="18" customHeight="1" x14ac:dyDescent="0.2">
      <c r="A14" s="3" t="s">
        <v>42</v>
      </c>
      <c r="B14" s="257" t="s">
        <v>43</v>
      </c>
      <c r="C14" s="258"/>
      <c r="D14" s="261" t="s">
        <v>41</v>
      </c>
      <c r="E14" s="262"/>
    </row>
    <row r="15" spans="1:5" s="6" customFormat="1" ht="18" customHeight="1" x14ac:dyDescent="0.2">
      <c r="A15" s="3" t="s">
        <v>44</v>
      </c>
      <c r="B15" s="263" t="s">
        <v>45</v>
      </c>
      <c r="C15" s="264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46</v>
      </c>
      <c r="B17" s="263" t="s">
        <v>47</v>
      </c>
      <c r="C17" s="264"/>
      <c r="D17" s="10"/>
    </row>
    <row r="18" spans="1:5" s="6" customFormat="1" ht="18" customHeight="1" x14ac:dyDescent="0.2">
      <c r="A18" s="3" t="s">
        <v>48</v>
      </c>
      <c r="B18" s="263" t="s">
        <v>47</v>
      </c>
      <c r="C18" s="264"/>
      <c r="D18" s="10"/>
    </row>
    <row r="19" spans="1:5" s="6" customFormat="1" ht="18" customHeight="1" x14ac:dyDescent="0.2">
      <c r="A19" s="3" t="s">
        <v>49</v>
      </c>
      <c r="B19" s="265" t="s">
        <v>50</v>
      </c>
      <c r="C19" s="264"/>
      <c r="D19" s="10"/>
    </row>
    <row r="20" spans="1:5" s="6" customFormat="1" ht="18" customHeight="1" x14ac:dyDescent="0.2">
      <c r="A20" s="3" t="s">
        <v>51</v>
      </c>
      <c r="B20" s="265" t="s">
        <v>52</v>
      </c>
      <c r="C20" s="264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53</v>
      </c>
      <c r="B22" s="257" t="s">
        <v>54</v>
      </c>
      <c r="C22" s="258"/>
      <c r="D22" s="4"/>
    </row>
    <row r="23" spans="1:5" s="6" customFormat="1" ht="18" customHeight="1" x14ac:dyDescent="0.2">
      <c r="A23" s="3" t="s">
        <v>55</v>
      </c>
      <c r="B23" s="263" t="s">
        <v>47</v>
      </c>
      <c r="C23" s="264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57</v>
      </c>
      <c r="B27" s="5" t="s">
        <v>58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59</v>
      </c>
      <c r="B29" s="5" t="s">
        <v>60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61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62</v>
      </c>
      <c r="B33" s="12" t="s">
        <v>28</v>
      </c>
    </row>
  </sheetData>
  <mergeCells count="17"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  <mergeCell ref="B17:C17"/>
    <mergeCell ref="B12:C12"/>
    <mergeCell ref="B13:C13"/>
    <mergeCell ref="B5:C5"/>
    <mergeCell ref="B6:C6"/>
    <mergeCell ref="B8:C8"/>
    <mergeCell ref="B10:C10"/>
    <mergeCell ref="B11:C11"/>
  </mergeCells>
  <phoneticPr fontId="1" type="noConversion"/>
  <dataValidations count="4">
    <dataValidation type="list" allowBlank="1" showInputMessage="1" showErrorMessage="1" prompt="Select your design from this drop down menu" sqref="B33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  <dataValidation type="list" allowBlank="1" showInputMessage="1" showErrorMessage="1" sqref="B29" xr:uid="{00000000-0002-0000-0000-000002000000}">
      <formula1>"$, £, €, ¥"</formula1>
    </dataValidation>
    <dataValidation type="list" allowBlank="1" showInputMessage="1" showErrorMessage="1" sqref="B27" xr:uid="{00000000-0002-0000-0000-000003000000}">
      <formula1>"Sales Tax, VAT"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GridLines="0" zoomScaleNormal="100" workbookViewId="0">
      <selection activeCell="M8" sqref="M8:M10"/>
    </sheetView>
  </sheetViews>
  <sheetFormatPr defaultColWidth="9.140625" defaultRowHeight="13.5" x14ac:dyDescent="0.25"/>
  <cols>
    <col min="1" max="1" width="7.7109375" style="75" customWidth="1"/>
    <col min="2" max="2" width="8.28515625" style="75" customWidth="1"/>
    <col min="3" max="4" width="6.7109375" style="75" customWidth="1"/>
    <col min="5" max="5" width="13.85546875" style="75" customWidth="1"/>
    <col min="6" max="6" width="5.28515625" style="75" customWidth="1"/>
    <col min="7" max="7" width="9.85546875" style="75" customWidth="1"/>
    <col min="8" max="8" width="6.5703125" style="75" customWidth="1"/>
    <col min="9" max="9" width="5.7109375" style="75" customWidth="1"/>
    <col min="10" max="10" width="8.7109375" style="75" customWidth="1"/>
    <col min="11" max="11" width="9.7109375" style="75" customWidth="1"/>
    <col min="12" max="12" width="5.28515625" style="75" customWidth="1"/>
    <col min="13" max="13" width="10" style="75" customWidth="1"/>
    <col min="14" max="14" width="9.140625" style="75" hidden="1" customWidth="1"/>
    <col min="15" max="16384" width="9.140625" style="75"/>
  </cols>
  <sheetData>
    <row r="1" spans="1:15" ht="30.75" x14ac:dyDescent="0.4">
      <c r="A1" s="70" t="s">
        <v>140</v>
      </c>
      <c r="B1" s="71"/>
      <c r="C1" s="71"/>
      <c r="D1" s="71"/>
      <c r="E1" s="72"/>
      <c r="F1" s="72"/>
      <c r="G1" s="73"/>
      <c r="H1" s="73"/>
      <c r="I1" s="73"/>
      <c r="J1" s="73"/>
      <c r="K1" s="73"/>
      <c r="L1" s="73"/>
      <c r="M1" s="74"/>
    </row>
    <row r="2" spans="1:15" s="82" customFormat="1" ht="18" customHeight="1" x14ac:dyDescent="0.35">
      <c r="A2" s="76" t="s">
        <v>77</v>
      </c>
      <c r="B2" s="77"/>
      <c r="C2" s="77"/>
      <c r="D2" s="77"/>
      <c r="E2" s="78"/>
      <c r="F2" s="78"/>
      <c r="G2" s="79"/>
      <c r="H2" s="79"/>
      <c r="I2" s="79"/>
      <c r="J2" s="79"/>
      <c r="K2" s="79"/>
      <c r="L2" s="79"/>
      <c r="M2" s="79"/>
      <c r="N2" s="80" t="s">
        <v>28</v>
      </c>
      <c r="O2" s="81"/>
    </row>
    <row r="3" spans="1:15" s="82" customFormat="1" ht="13.9" customHeight="1" x14ac:dyDescent="0.35">
      <c r="A3" s="83"/>
      <c r="B3" s="77"/>
      <c r="C3" s="77"/>
      <c r="D3" s="77"/>
      <c r="E3" s="78"/>
      <c r="F3" s="78"/>
      <c r="G3" s="79"/>
      <c r="H3" s="79"/>
      <c r="I3" s="79"/>
      <c r="J3" s="79"/>
      <c r="K3" s="84"/>
      <c r="L3" s="84"/>
      <c r="M3" s="84"/>
      <c r="N3" s="85"/>
      <c r="O3" s="81"/>
    </row>
    <row r="4" spans="1:15" ht="18" customHeight="1" x14ac:dyDescent="0.25">
      <c r="A4" s="86" t="s">
        <v>78</v>
      </c>
      <c r="B4" s="87"/>
      <c r="C4" s="279">
        <v>43217</v>
      </c>
      <c r="D4" s="280"/>
      <c r="E4" s="88"/>
      <c r="F4" s="88"/>
      <c r="J4" s="86" t="s">
        <v>88</v>
      </c>
      <c r="K4" s="87"/>
      <c r="L4" s="281" t="s">
        <v>89</v>
      </c>
      <c r="M4" s="282"/>
    </row>
    <row r="5" spans="1:15" ht="18" customHeight="1" x14ac:dyDescent="0.25">
      <c r="A5" s="86" t="s">
        <v>79</v>
      </c>
      <c r="B5" s="87"/>
      <c r="C5" s="281" t="s">
        <v>63</v>
      </c>
      <c r="D5" s="282"/>
      <c r="J5" s="151" t="s">
        <v>97</v>
      </c>
      <c r="K5" s="152"/>
      <c r="L5" s="281" t="s">
        <v>96</v>
      </c>
      <c r="M5" s="282"/>
      <c r="N5" s="89"/>
    </row>
    <row r="6" spans="1:15" ht="9.6" customHeight="1" x14ac:dyDescent="0.3">
      <c r="A6" s="90"/>
      <c r="B6" s="90"/>
      <c r="C6" s="90"/>
      <c r="D6" s="90"/>
      <c r="E6" s="91"/>
      <c r="F6" s="91"/>
      <c r="J6" s="91"/>
      <c r="K6" s="91"/>
      <c r="L6" s="91"/>
      <c r="M6" s="91"/>
      <c r="N6" s="89"/>
    </row>
    <row r="7" spans="1:15" ht="18" customHeight="1" x14ac:dyDescent="0.3">
      <c r="A7" s="283" t="s">
        <v>80</v>
      </c>
      <c r="B7" s="284"/>
      <c r="C7" s="283" t="s">
        <v>87</v>
      </c>
      <c r="D7" s="284"/>
      <c r="E7" s="143" t="s">
        <v>86</v>
      </c>
      <c r="F7" s="144"/>
      <c r="G7" s="145"/>
      <c r="H7" s="146"/>
      <c r="I7" s="147"/>
      <c r="J7" s="283" t="s">
        <v>117</v>
      </c>
      <c r="K7" s="338"/>
      <c r="L7" s="338"/>
      <c r="M7" s="284"/>
      <c r="N7" s="89"/>
    </row>
    <row r="8" spans="1:15" ht="25.15" customHeight="1" x14ac:dyDescent="0.25">
      <c r="A8" s="285" t="s">
        <v>81</v>
      </c>
      <c r="B8" s="286"/>
      <c r="C8" s="287"/>
      <c r="D8" s="288"/>
      <c r="E8" s="148"/>
      <c r="F8" s="129"/>
      <c r="G8" s="89"/>
      <c r="I8" s="92"/>
      <c r="J8" s="136" t="s">
        <v>134</v>
      </c>
      <c r="K8" s="339" t="s">
        <v>131</v>
      </c>
      <c r="L8" s="340"/>
      <c r="M8" s="133" t="s">
        <v>137</v>
      </c>
      <c r="N8" s="89"/>
    </row>
    <row r="9" spans="1:15" ht="25.15" customHeight="1" x14ac:dyDescent="0.25">
      <c r="A9" s="268" t="s">
        <v>82</v>
      </c>
      <c r="B9" s="269"/>
      <c r="C9" s="270" t="s">
        <v>128</v>
      </c>
      <c r="D9" s="271"/>
      <c r="E9" s="149"/>
      <c r="F9" s="130"/>
      <c r="G9" s="89"/>
      <c r="I9" s="92"/>
      <c r="J9" s="136" t="s">
        <v>135</v>
      </c>
      <c r="K9" s="339" t="s">
        <v>132</v>
      </c>
      <c r="L9" s="340"/>
      <c r="M9" s="133" t="s">
        <v>139</v>
      </c>
      <c r="N9" s="93"/>
      <c r="O9" s="89"/>
    </row>
    <row r="10" spans="1:15" ht="25.15" customHeight="1" x14ac:dyDescent="0.25">
      <c r="A10" s="268" t="s">
        <v>83</v>
      </c>
      <c r="B10" s="269"/>
      <c r="C10" s="270" t="s">
        <v>129</v>
      </c>
      <c r="D10" s="271"/>
      <c r="E10" s="149"/>
      <c r="F10" s="130"/>
      <c r="G10" s="89"/>
      <c r="I10" s="92"/>
      <c r="J10" s="136" t="s">
        <v>136</v>
      </c>
      <c r="K10" s="339" t="s">
        <v>133</v>
      </c>
      <c r="L10" s="340"/>
      <c r="M10" s="133" t="s">
        <v>138</v>
      </c>
      <c r="N10" s="89"/>
    </row>
    <row r="11" spans="1:15" ht="25.15" customHeight="1" x14ac:dyDescent="0.25">
      <c r="A11" s="268" t="s">
        <v>84</v>
      </c>
      <c r="B11" s="269"/>
      <c r="C11" s="270"/>
      <c r="D11" s="271"/>
      <c r="E11" s="149"/>
      <c r="F11" s="130"/>
      <c r="G11" s="89"/>
      <c r="I11" s="92"/>
      <c r="J11" s="134"/>
      <c r="K11" s="341"/>
      <c r="L11" s="342"/>
      <c r="M11" s="131"/>
      <c r="N11" s="89"/>
    </row>
    <row r="12" spans="1:15" ht="25.15" customHeight="1" x14ac:dyDescent="0.25">
      <c r="A12" s="291" t="s">
        <v>85</v>
      </c>
      <c r="B12" s="292"/>
      <c r="C12" s="293" t="s">
        <v>130</v>
      </c>
      <c r="D12" s="294"/>
      <c r="E12" s="150"/>
      <c r="F12" s="130"/>
      <c r="G12" s="89"/>
      <c r="I12" s="92"/>
      <c r="J12" s="135"/>
      <c r="K12" s="343"/>
      <c r="L12" s="344"/>
      <c r="M12" s="132"/>
      <c r="N12" s="89"/>
    </row>
    <row r="13" spans="1:15" ht="7.5" customHeight="1" x14ac:dyDescent="0.3">
      <c r="A13" s="94"/>
      <c r="B13" s="94"/>
      <c r="C13" s="94"/>
      <c r="D13" s="94"/>
      <c r="E13" s="95"/>
      <c r="F13" s="95"/>
      <c r="G13" s="91"/>
      <c r="H13" s="91"/>
      <c r="I13" s="91"/>
      <c r="J13" s="95"/>
      <c r="K13" s="95"/>
      <c r="L13" s="95"/>
      <c r="M13" s="95"/>
    </row>
    <row r="14" spans="1:15" ht="33.6" customHeight="1" x14ac:dyDescent="0.25">
      <c r="A14" s="272" t="s">
        <v>91</v>
      </c>
      <c r="B14" s="273"/>
      <c r="C14" s="272" t="s">
        <v>92</v>
      </c>
      <c r="D14" s="273"/>
      <c r="E14" s="272" t="s">
        <v>94</v>
      </c>
      <c r="F14" s="298"/>
      <c r="G14" s="273"/>
      <c r="H14" s="303" t="s">
        <v>120</v>
      </c>
      <c r="I14" s="304"/>
      <c r="J14" s="272" t="s">
        <v>119</v>
      </c>
      <c r="K14" s="273"/>
      <c r="L14" s="303" t="s">
        <v>118</v>
      </c>
      <c r="M14" s="304"/>
      <c r="N14" s="89"/>
    </row>
    <row r="15" spans="1:15" ht="18" customHeight="1" x14ac:dyDescent="0.25">
      <c r="A15" s="296" t="s">
        <v>127</v>
      </c>
      <c r="B15" s="297"/>
      <c r="C15" s="296" t="s">
        <v>93</v>
      </c>
      <c r="D15" s="297"/>
      <c r="E15" s="306" t="s">
        <v>95</v>
      </c>
      <c r="F15" s="307"/>
      <c r="G15" s="308"/>
      <c r="H15" s="306">
        <v>2</v>
      </c>
      <c r="I15" s="308"/>
      <c r="J15" s="311" t="s">
        <v>121</v>
      </c>
      <c r="K15" s="312"/>
      <c r="L15" s="313"/>
      <c r="M15" s="314"/>
      <c r="N15" s="89"/>
    </row>
    <row r="16" spans="1:15" ht="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4" ht="21" customHeight="1" x14ac:dyDescent="0.25">
      <c r="A17" s="96" t="s">
        <v>90</v>
      </c>
      <c r="B17" s="272" t="s">
        <v>113</v>
      </c>
      <c r="C17" s="298"/>
      <c r="D17" s="298"/>
      <c r="E17" s="298"/>
      <c r="F17" s="298"/>
      <c r="G17" s="273"/>
      <c r="H17" s="272" t="s">
        <v>115</v>
      </c>
      <c r="I17" s="273"/>
      <c r="J17" s="97" t="s">
        <v>106</v>
      </c>
      <c r="K17" s="97" t="s">
        <v>107</v>
      </c>
      <c r="L17" s="272" t="s">
        <v>108</v>
      </c>
      <c r="M17" s="273"/>
      <c r="N17" s="89"/>
    </row>
    <row r="18" spans="1:14" ht="18" customHeight="1" x14ac:dyDescent="0.25">
      <c r="A18" s="137">
        <v>1</v>
      </c>
      <c r="B18" s="347" t="s">
        <v>99</v>
      </c>
      <c r="C18" s="348"/>
      <c r="D18" s="348"/>
      <c r="E18" s="348"/>
      <c r="F18" s="348"/>
      <c r="G18" s="349"/>
      <c r="H18" s="353" t="s">
        <v>116</v>
      </c>
      <c r="I18" s="354"/>
      <c r="J18" s="138">
        <v>2</v>
      </c>
      <c r="K18" s="139">
        <v>5</v>
      </c>
      <c r="L18" s="309">
        <v>10</v>
      </c>
      <c r="M18" s="310"/>
      <c r="N18" s="89"/>
    </row>
    <row r="19" spans="1:14" s="101" customFormat="1" ht="18" customHeight="1" x14ac:dyDescent="0.25">
      <c r="A19" s="140">
        <v>2</v>
      </c>
      <c r="B19" s="350" t="s">
        <v>100</v>
      </c>
      <c r="C19" s="351"/>
      <c r="D19" s="351"/>
      <c r="E19" s="351"/>
      <c r="F19" s="351"/>
      <c r="G19" s="352"/>
      <c r="H19" s="315" t="s">
        <v>116</v>
      </c>
      <c r="I19" s="316"/>
      <c r="J19" s="141">
        <v>1</v>
      </c>
      <c r="K19" s="142">
        <v>1.85</v>
      </c>
      <c r="L19" s="299">
        <v>1.85</v>
      </c>
      <c r="M19" s="300"/>
      <c r="N19" s="100"/>
    </row>
    <row r="20" spans="1:14" s="101" customFormat="1" ht="18" customHeight="1" x14ac:dyDescent="0.25">
      <c r="A20" s="140">
        <v>3</v>
      </c>
      <c r="B20" s="350" t="s">
        <v>101</v>
      </c>
      <c r="C20" s="351"/>
      <c r="D20" s="351"/>
      <c r="E20" s="351"/>
      <c r="F20" s="351"/>
      <c r="G20" s="352"/>
      <c r="H20" s="315" t="s">
        <v>116</v>
      </c>
      <c r="I20" s="316"/>
      <c r="J20" s="141">
        <v>2</v>
      </c>
      <c r="K20" s="142">
        <v>9</v>
      </c>
      <c r="L20" s="299">
        <v>18</v>
      </c>
      <c r="M20" s="300"/>
      <c r="N20" s="100"/>
    </row>
    <row r="21" spans="1:14" s="101" customFormat="1" ht="18" customHeight="1" x14ac:dyDescent="0.25">
      <c r="A21" s="140">
        <v>4</v>
      </c>
      <c r="B21" s="350" t="s">
        <v>101</v>
      </c>
      <c r="C21" s="351"/>
      <c r="D21" s="351"/>
      <c r="E21" s="351"/>
      <c r="F21" s="351"/>
      <c r="G21" s="352"/>
      <c r="H21" s="315" t="s">
        <v>116</v>
      </c>
      <c r="I21" s="316"/>
      <c r="J21" s="141">
        <v>15</v>
      </c>
      <c r="K21" s="142">
        <v>9</v>
      </c>
      <c r="L21" s="299">
        <v>135</v>
      </c>
      <c r="M21" s="300"/>
      <c r="N21" s="100"/>
    </row>
    <row r="22" spans="1:14" s="101" customFormat="1" ht="18" customHeight="1" x14ac:dyDescent="0.25">
      <c r="A22" s="140">
        <v>5</v>
      </c>
      <c r="B22" s="350" t="s">
        <v>102</v>
      </c>
      <c r="C22" s="351"/>
      <c r="D22" s="351"/>
      <c r="E22" s="351"/>
      <c r="F22" s="351"/>
      <c r="G22" s="352"/>
      <c r="H22" s="315" t="s">
        <v>116</v>
      </c>
      <c r="I22" s="316"/>
      <c r="J22" s="141">
        <v>6</v>
      </c>
      <c r="K22" s="142">
        <v>1.25</v>
      </c>
      <c r="L22" s="299">
        <v>7.5</v>
      </c>
      <c r="M22" s="300"/>
      <c r="N22" s="100"/>
    </row>
    <row r="23" spans="1:14" s="101" customFormat="1" ht="18" customHeight="1" x14ac:dyDescent="0.25">
      <c r="A23" s="140">
        <v>6</v>
      </c>
      <c r="B23" s="350" t="s">
        <v>105</v>
      </c>
      <c r="C23" s="351"/>
      <c r="D23" s="351"/>
      <c r="E23" s="351"/>
      <c r="F23" s="351"/>
      <c r="G23" s="352"/>
      <c r="H23" s="315" t="s">
        <v>116</v>
      </c>
      <c r="I23" s="316"/>
      <c r="J23" s="141">
        <v>1</v>
      </c>
      <c r="K23" s="142">
        <v>32</v>
      </c>
      <c r="L23" s="299">
        <v>32</v>
      </c>
      <c r="M23" s="300"/>
      <c r="N23" s="100"/>
    </row>
    <row r="24" spans="1:14" s="101" customFormat="1" ht="18" customHeight="1" x14ac:dyDescent="0.25">
      <c r="A24" s="140">
        <v>7</v>
      </c>
      <c r="B24" s="350" t="s">
        <v>103</v>
      </c>
      <c r="C24" s="351"/>
      <c r="D24" s="351"/>
      <c r="E24" s="351"/>
      <c r="F24" s="351"/>
      <c r="G24" s="352"/>
      <c r="H24" s="315" t="s">
        <v>116</v>
      </c>
      <c r="I24" s="316"/>
      <c r="J24" s="141">
        <v>1</v>
      </c>
      <c r="K24" s="142">
        <v>4.5</v>
      </c>
      <c r="L24" s="299">
        <v>4.5</v>
      </c>
      <c r="M24" s="300"/>
      <c r="N24" s="100"/>
    </row>
    <row r="25" spans="1:14" s="101" customFormat="1" ht="18" customHeight="1" x14ac:dyDescent="0.25">
      <c r="A25" s="140">
        <v>8</v>
      </c>
      <c r="B25" s="350" t="s">
        <v>104</v>
      </c>
      <c r="C25" s="351"/>
      <c r="D25" s="351"/>
      <c r="E25" s="351"/>
      <c r="F25" s="351"/>
      <c r="G25" s="352"/>
      <c r="H25" s="315" t="s">
        <v>116</v>
      </c>
      <c r="I25" s="316"/>
      <c r="J25" s="141">
        <v>1</v>
      </c>
      <c r="K25" s="142">
        <v>1.4</v>
      </c>
      <c r="L25" s="299">
        <v>1.4</v>
      </c>
      <c r="M25" s="300"/>
      <c r="N25" s="100"/>
    </row>
    <row r="26" spans="1:14" s="101" customFormat="1" ht="18" customHeight="1" x14ac:dyDescent="0.25">
      <c r="A26" s="102" t="s">
        <v>114</v>
      </c>
      <c r="B26" s="103"/>
      <c r="C26" s="104"/>
      <c r="D26" s="104"/>
      <c r="E26" s="104"/>
      <c r="F26" s="104"/>
      <c r="G26" s="104"/>
      <c r="H26" s="328"/>
      <c r="I26" s="329"/>
      <c r="J26" s="98"/>
      <c r="K26" s="99" t="s">
        <v>114</v>
      </c>
      <c r="L26" s="301"/>
      <c r="M26" s="302"/>
      <c r="N26" s="100"/>
    </row>
    <row r="27" spans="1:14" s="101" customFormat="1" ht="18" customHeight="1" x14ac:dyDescent="0.25">
      <c r="A27" s="102"/>
      <c r="B27" s="103"/>
      <c r="C27" s="104"/>
      <c r="D27" s="104"/>
      <c r="E27" s="104"/>
      <c r="F27" s="104"/>
      <c r="G27" s="104"/>
      <c r="H27" s="328"/>
      <c r="I27" s="329"/>
      <c r="J27" s="98"/>
      <c r="K27" s="99"/>
      <c r="L27" s="105"/>
      <c r="M27" s="106"/>
      <c r="N27" s="100"/>
    </row>
    <row r="28" spans="1:14" s="101" customFormat="1" ht="18" customHeight="1" x14ac:dyDescent="0.25">
      <c r="A28" s="102"/>
      <c r="B28" s="103"/>
      <c r="C28" s="104"/>
      <c r="D28" s="104"/>
      <c r="E28" s="104"/>
      <c r="F28" s="104"/>
      <c r="G28" s="104"/>
      <c r="H28" s="107"/>
      <c r="I28" s="108"/>
      <c r="J28" s="98"/>
      <c r="K28" s="99"/>
      <c r="L28" s="105"/>
      <c r="M28" s="106"/>
      <c r="N28" s="100"/>
    </row>
    <row r="29" spans="1:14" s="101" customFormat="1" ht="18" customHeight="1" x14ac:dyDescent="0.25">
      <c r="A29" s="102"/>
      <c r="B29" s="103"/>
      <c r="C29" s="104"/>
      <c r="D29" s="104"/>
      <c r="E29" s="104"/>
      <c r="F29" s="104"/>
      <c r="G29" s="104"/>
      <c r="H29" s="328"/>
      <c r="I29" s="329"/>
      <c r="J29" s="98"/>
      <c r="K29" s="99"/>
      <c r="L29" s="105"/>
      <c r="M29" s="106"/>
      <c r="N29" s="100"/>
    </row>
    <row r="30" spans="1:14" s="101" customFormat="1" ht="18" customHeight="1" x14ac:dyDescent="0.25">
      <c r="A30" s="102"/>
      <c r="B30" s="103"/>
      <c r="C30" s="104"/>
      <c r="D30" s="104"/>
      <c r="E30" s="104"/>
      <c r="F30" s="104"/>
      <c r="G30" s="104"/>
      <c r="H30" s="107"/>
      <c r="I30" s="108"/>
      <c r="J30" s="98"/>
      <c r="K30" s="99"/>
      <c r="L30" s="105"/>
      <c r="M30" s="106"/>
      <c r="N30" s="100"/>
    </row>
    <row r="31" spans="1:14" s="101" customFormat="1" ht="18" customHeight="1" x14ac:dyDescent="0.25">
      <c r="A31" s="102"/>
      <c r="B31" s="103"/>
      <c r="C31" s="104"/>
      <c r="D31" s="104"/>
      <c r="E31" s="104"/>
      <c r="F31" s="104"/>
      <c r="G31" s="104"/>
      <c r="H31" s="328"/>
      <c r="I31" s="329"/>
      <c r="J31" s="98"/>
      <c r="K31" s="99"/>
      <c r="L31" s="105"/>
      <c r="M31" s="106"/>
      <c r="N31" s="100"/>
    </row>
    <row r="32" spans="1:14" s="101" customFormat="1" ht="18" customHeight="1" x14ac:dyDescent="0.25">
      <c r="A32" s="102" t="s">
        <v>114</v>
      </c>
      <c r="B32" s="103"/>
      <c r="C32" s="104"/>
      <c r="D32" s="104"/>
      <c r="E32" s="104"/>
      <c r="F32" s="104"/>
      <c r="G32" s="104"/>
      <c r="H32" s="328"/>
      <c r="I32" s="329"/>
      <c r="J32" s="98"/>
      <c r="K32" s="99" t="s">
        <v>114</v>
      </c>
      <c r="L32" s="301"/>
      <c r="M32" s="302"/>
      <c r="N32" s="100"/>
    </row>
    <row r="33" spans="1:15" s="101" customFormat="1" ht="18" customHeight="1" x14ac:dyDescent="0.25">
      <c r="A33" s="102" t="s">
        <v>114</v>
      </c>
      <c r="B33" s="103"/>
      <c r="C33" s="104"/>
      <c r="D33" s="104"/>
      <c r="E33" s="104"/>
      <c r="F33" s="104"/>
      <c r="G33" s="104"/>
      <c r="H33" s="328"/>
      <c r="I33" s="329"/>
      <c r="J33" s="98"/>
      <c r="K33" s="99" t="s">
        <v>114</v>
      </c>
      <c r="L33" s="301"/>
      <c r="M33" s="302"/>
      <c r="N33" s="100"/>
    </row>
    <row r="34" spans="1:15" s="101" customFormat="1" ht="18" customHeight="1" x14ac:dyDescent="0.25">
      <c r="A34" s="102" t="s">
        <v>114</v>
      </c>
      <c r="B34" s="103"/>
      <c r="C34" s="104"/>
      <c r="D34" s="104"/>
      <c r="E34" s="104"/>
      <c r="F34" s="104"/>
      <c r="G34" s="104"/>
      <c r="H34" s="328"/>
      <c r="I34" s="329"/>
      <c r="J34" s="98"/>
      <c r="K34" s="99" t="s">
        <v>114</v>
      </c>
      <c r="L34" s="301"/>
      <c r="M34" s="302"/>
      <c r="N34" s="100"/>
    </row>
    <row r="35" spans="1:15" s="101" customFormat="1" ht="18" customHeight="1" x14ac:dyDescent="0.25">
      <c r="A35" s="102" t="s">
        <v>114</v>
      </c>
      <c r="B35" s="103"/>
      <c r="C35" s="104"/>
      <c r="D35" s="104"/>
      <c r="E35" s="104"/>
      <c r="F35" s="104"/>
      <c r="G35" s="104"/>
      <c r="H35" s="328"/>
      <c r="I35" s="329"/>
      <c r="J35" s="98"/>
      <c r="K35" s="99" t="s">
        <v>114</v>
      </c>
      <c r="L35" s="301"/>
      <c r="M35" s="302"/>
      <c r="N35" s="100"/>
    </row>
    <row r="36" spans="1:15" ht="18" customHeight="1" x14ac:dyDescent="0.25">
      <c r="A36" s="109" t="s">
        <v>114</v>
      </c>
      <c r="B36" s="110"/>
      <c r="C36" s="111"/>
      <c r="D36" s="111"/>
      <c r="E36" s="111"/>
      <c r="F36" s="111"/>
      <c r="G36" s="111"/>
      <c r="H36" s="345"/>
      <c r="I36" s="346"/>
      <c r="J36" s="112"/>
      <c r="K36" s="113" t="s">
        <v>114</v>
      </c>
      <c r="L36" s="317"/>
      <c r="M36" s="318"/>
      <c r="N36" s="89"/>
    </row>
    <row r="37" spans="1:15" ht="18.600000000000001" customHeight="1" x14ac:dyDescent="0.25">
      <c r="A37" s="325" t="s">
        <v>112</v>
      </c>
      <c r="B37" s="326"/>
      <c r="C37" s="326"/>
      <c r="D37" s="326"/>
      <c r="E37" s="326"/>
      <c r="F37" s="326"/>
      <c r="G37" s="326"/>
      <c r="H37" s="326"/>
      <c r="I37" s="327"/>
      <c r="J37" s="114"/>
      <c r="K37" s="114"/>
      <c r="L37" s="323">
        <v>210.25</v>
      </c>
      <c r="M37" s="324"/>
      <c r="N37" s="89"/>
    </row>
    <row r="38" spans="1:15" ht="18" customHeight="1" x14ac:dyDescent="0.25">
      <c r="A38" s="322" t="s">
        <v>98</v>
      </c>
      <c r="B38" s="322"/>
      <c r="C38" s="322"/>
      <c r="D38" s="322"/>
      <c r="E38" s="322"/>
      <c r="F38" s="322"/>
      <c r="G38" s="322"/>
      <c r="H38" s="322"/>
      <c r="I38" s="322"/>
      <c r="J38" s="322" t="s">
        <v>109</v>
      </c>
      <c r="K38" s="322"/>
      <c r="L38" s="322"/>
      <c r="M38" s="322"/>
      <c r="N38" s="89"/>
      <c r="O38" s="115"/>
    </row>
    <row r="39" spans="1:15" ht="18" customHeight="1" x14ac:dyDescent="0.25">
      <c r="A39" s="305"/>
      <c r="B39" s="305"/>
      <c r="C39" s="305"/>
      <c r="D39" s="305"/>
      <c r="E39" s="305"/>
      <c r="F39" s="305"/>
      <c r="G39" s="305"/>
      <c r="H39" s="305"/>
      <c r="I39" s="305"/>
      <c r="J39" s="289"/>
      <c r="K39" s="290"/>
      <c r="L39" s="319"/>
      <c r="M39" s="320"/>
      <c r="N39" s="89"/>
      <c r="O39" s="115"/>
    </row>
    <row r="40" spans="1:15" ht="18" customHeight="1" x14ac:dyDescent="0.25">
      <c r="A40" s="295"/>
      <c r="B40" s="295"/>
      <c r="C40" s="295"/>
      <c r="D40" s="295"/>
      <c r="E40" s="295"/>
      <c r="F40" s="295"/>
      <c r="G40" s="295"/>
      <c r="H40" s="295"/>
      <c r="I40" s="295"/>
      <c r="J40" s="289"/>
      <c r="K40" s="290"/>
      <c r="L40" s="116"/>
      <c r="M40" s="117"/>
      <c r="N40" s="89"/>
    </row>
    <row r="41" spans="1:15" ht="18" customHeight="1" x14ac:dyDescent="0.25">
      <c r="A41" s="295"/>
      <c r="B41" s="295"/>
      <c r="C41" s="295"/>
      <c r="D41" s="295"/>
      <c r="E41" s="295"/>
      <c r="F41" s="295"/>
      <c r="G41" s="295"/>
      <c r="H41" s="295"/>
      <c r="I41" s="295"/>
      <c r="J41" s="289"/>
      <c r="K41" s="290"/>
      <c r="L41" s="116"/>
      <c r="M41" s="117"/>
      <c r="N41" s="89"/>
      <c r="O41" s="115"/>
    </row>
    <row r="42" spans="1:15" ht="18" customHeight="1" x14ac:dyDescent="0.25">
      <c r="A42" s="295"/>
      <c r="B42" s="295"/>
      <c r="C42" s="295"/>
      <c r="D42" s="295"/>
      <c r="E42" s="295"/>
      <c r="F42" s="295"/>
      <c r="G42" s="295"/>
      <c r="H42" s="295"/>
      <c r="I42" s="295"/>
      <c r="J42" s="289"/>
      <c r="K42" s="290"/>
      <c r="L42" s="116"/>
      <c r="M42" s="117"/>
      <c r="N42" s="89"/>
      <c r="O42" s="115"/>
    </row>
    <row r="43" spans="1:15" ht="18" customHeight="1" x14ac:dyDescent="0.25">
      <c r="A43" s="321"/>
      <c r="B43" s="321"/>
      <c r="C43" s="321"/>
      <c r="D43" s="321"/>
      <c r="E43" s="321"/>
      <c r="F43" s="321"/>
      <c r="G43" s="321"/>
      <c r="H43" s="321"/>
      <c r="I43" s="321"/>
      <c r="J43" s="330"/>
      <c r="K43" s="331"/>
      <c r="L43" s="118"/>
      <c r="M43" s="119"/>
      <c r="N43" s="89"/>
    </row>
    <row r="44" spans="1:15" ht="18" customHeight="1" x14ac:dyDescent="0.25">
      <c r="A44" s="272" t="s">
        <v>110</v>
      </c>
      <c r="B44" s="337"/>
      <c r="C44" s="336" t="s">
        <v>82</v>
      </c>
      <c r="D44" s="337"/>
      <c r="E44" s="336" t="s">
        <v>111</v>
      </c>
      <c r="F44" s="298"/>
      <c r="G44" s="272" t="s">
        <v>84</v>
      </c>
      <c r="H44" s="298"/>
      <c r="I44" s="273"/>
      <c r="J44" s="266"/>
      <c r="K44" s="267"/>
      <c r="L44" s="267"/>
      <c r="M44" s="274"/>
      <c r="N44" s="89"/>
    </row>
    <row r="45" spans="1:15" ht="24.6" customHeight="1" x14ac:dyDescent="0.25">
      <c r="A45" s="332"/>
      <c r="B45" s="332"/>
      <c r="C45" s="332"/>
      <c r="D45" s="332"/>
      <c r="E45" s="333"/>
      <c r="F45" s="334"/>
      <c r="G45" s="333"/>
      <c r="H45" s="334"/>
      <c r="I45" s="335"/>
      <c r="J45" s="275"/>
      <c r="K45" s="276"/>
      <c r="L45" s="277"/>
      <c r="M45" s="278"/>
      <c r="N45" s="89"/>
    </row>
    <row r="46" spans="1:15" ht="18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1"/>
      <c r="K46" s="122"/>
      <c r="L46" s="118"/>
      <c r="M46" s="123"/>
      <c r="N46" s="89"/>
    </row>
    <row r="47" spans="1:15" ht="18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4"/>
      <c r="J47" s="125"/>
      <c r="K47" s="122"/>
      <c r="L47" s="118"/>
      <c r="M47" s="123"/>
      <c r="N47" s="89"/>
    </row>
    <row r="48" spans="1:15" ht="18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4"/>
      <c r="J48" s="125"/>
      <c r="K48" s="122"/>
      <c r="L48" s="118"/>
      <c r="M48" s="123"/>
      <c r="N48" s="89"/>
    </row>
    <row r="49" spans="1:14" ht="18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4"/>
      <c r="J49" s="125"/>
      <c r="K49" s="122"/>
      <c r="L49" s="118"/>
      <c r="M49" s="123"/>
      <c r="N49" s="89"/>
    </row>
    <row r="50" spans="1:14" ht="22.9" customHeight="1" x14ac:dyDescent="0.3">
      <c r="A50" s="126"/>
      <c r="B50" s="126"/>
      <c r="C50" s="126"/>
      <c r="D50" s="94"/>
      <c r="E50" s="95"/>
      <c r="F50" s="95"/>
      <c r="G50" s="127"/>
      <c r="H50" s="95"/>
      <c r="I50" s="91"/>
      <c r="K50" s="128"/>
      <c r="L50" s="128"/>
      <c r="M50" s="128"/>
    </row>
  </sheetData>
  <mergeCells count="103">
    <mergeCell ref="J7:M7"/>
    <mergeCell ref="B17:G17"/>
    <mergeCell ref="E44:F44"/>
    <mergeCell ref="G44:I44"/>
    <mergeCell ref="K8:L8"/>
    <mergeCell ref="K9:L9"/>
    <mergeCell ref="K10:L10"/>
    <mergeCell ref="K11:L11"/>
    <mergeCell ref="K12:L12"/>
    <mergeCell ref="H33:I33"/>
    <mergeCell ref="H34:I34"/>
    <mergeCell ref="H35:I35"/>
    <mergeCell ref="H36:I36"/>
    <mergeCell ref="B18:G18"/>
    <mergeCell ref="B19:G19"/>
    <mergeCell ref="B20:G20"/>
    <mergeCell ref="B21:G21"/>
    <mergeCell ref="H17:I17"/>
    <mergeCell ref="H18:I18"/>
    <mergeCell ref="H19:I19"/>
    <mergeCell ref="B22:G22"/>
    <mergeCell ref="B23:G23"/>
    <mergeCell ref="B24:G24"/>
    <mergeCell ref="B25:G25"/>
    <mergeCell ref="H21:I21"/>
    <mergeCell ref="H22:I22"/>
    <mergeCell ref="H23:I23"/>
    <mergeCell ref="H24:I24"/>
    <mergeCell ref="A41:I41"/>
    <mergeCell ref="A45:B45"/>
    <mergeCell ref="C45:D45"/>
    <mergeCell ref="E45:F45"/>
    <mergeCell ref="G45:I45"/>
    <mergeCell ref="H27:I27"/>
    <mergeCell ref="H31:I31"/>
    <mergeCell ref="H29:I29"/>
    <mergeCell ref="H25:I25"/>
    <mergeCell ref="C44:D44"/>
    <mergeCell ref="A44:B44"/>
    <mergeCell ref="L36:M36"/>
    <mergeCell ref="L23:M23"/>
    <mergeCell ref="L26:M26"/>
    <mergeCell ref="L39:M39"/>
    <mergeCell ref="A43:I43"/>
    <mergeCell ref="A38:I38"/>
    <mergeCell ref="J38:M38"/>
    <mergeCell ref="L37:M37"/>
    <mergeCell ref="A37:I37"/>
    <mergeCell ref="H26:I26"/>
    <mergeCell ref="H32:I32"/>
    <mergeCell ref="L34:M34"/>
    <mergeCell ref="L35:M35"/>
    <mergeCell ref="J41:K41"/>
    <mergeCell ref="J42:K42"/>
    <mergeCell ref="J43:K43"/>
    <mergeCell ref="A15:B15"/>
    <mergeCell ref="C15:D15"/>
    <mergeCell ref="E14:G14"/>
    <mergeCell ref="L21:M21"/>
    <mergeCell ref="L33:M33"/>
    <mergeCell ref="L14:M14"/>
    <mergeCell ref="J14:K14"/>
    <mergeCell ref="A39:I39"/>
    <mergeCell ref="A40:I40"/>
    <mergeCell ref="E15:G15"/>
    <mergeCell ref="L24:M24"/>
    <mergeCell ref="L25:M25"/>
    <mergeCell ref="L32:M32"/>
    <mergeCell ref="L22:M22"/>
    <mergeCell ref="H14:I14"/>
    <mergeCell ref="C14:D14"/>
    <mergeCell ref="L18:M18"/>
    <mergeCell ref="L19:M19"/>
    <mergeCell ref="L20:M20"/>
    <mergeCell ref="J15:K15"/>
    <mergeCell ref="L15:M15"/>
    <mergeCell ref="L17:M17"/>
    <mergeCell ref="H15:I15"/>
    <mergeCell ref="H20:I20"/>
    <mergeCell ref="J44:K44"/>
    <mergeCell ref="A9:B9"/>
    <mergeCell ref="C9:D9"/>
    <mergeCell ref="A14:B14"/>
    <mergeCell ref="L44:M44"/>
    <mergeCell ref="J45:K45"/>
    <mergeCell ref="L45:M45"/>
    <mergeCell ref="C4:D4"/>
    <mergeCell ref="C5:D5"/>
    <mergeCell ref="A7:B7"/>
    <mergeCell ref="C7:D7"/>
    <mergeCell ref="A8:B8"/>
    <mergeCell ref="C8:D8"/>
    <mergeCell ref="J39:K39"/>
    <mergeCell ref="J40:K40"/>
    <mergeCell ref="L4:M4"/>
    <mergeCell ref="L5:M5"/>
    <mergeCell ref="A10:B10"/>
    <mergeCell ref="A11:B11"/>
    <mergeCell ref="C10:D10"/>
    <mergeCell ref="C11:D11"/>
    <mergeCell ref="A12:B12"/>
    <mergeCell ref="C12:D12"/>
    <mergeCell ref="A42:I42"/>
  </mergeCells>
  <phoneticPr fontId="1" type="noConversion"/>
  <conditionalFormatting sqref="A38:I38 A44 C44 G44">
    <cfRule type="expression" dxfId="123" priority="19" stopIfTrue="1">
      <formula>IF($N$2="No Color",TRUE,FALSE)</formula>
    </cfRule>
    <cfRule type="expression" dxfId="122" priority="20" stopIfTrue="1">
      <formula>IF($N$2="Red",TRUE,FALSE)</formula>
    </cfRule>
    <cfRule type="expression" dxfId="121" priority="21" stopIfTrue="1">
      <formula>IF($N$2="Green",TRUE,FALSE)</formula>
    </cfRule>
  </conditionalFormatting>
  <conditionalFormatting sqref="M1">
    <cfRule type="expression" dxfId="120" priority="13" stopIfTrue="1">
      <formula>IF($N$2="No Color",TRUE,FALSE)</formula>
    </cfRule>
    <cfRule type="expression" dxfId="119" priority="14" stopIfTrue="1">
      <formula>IF($N$2="Red",TRUE,FALSE)</formula>
    </cfRule>
    <cfRule type="expression" dxfId="118" priority="15" stopIfTrue="1">
      <formula>IF($N$2="Green",TRUE,FALSE)</formula>
    </cfRule>
  </conditionalFormatting>
  <conditionalFormatting sqref="J17:K17 A17 A14:K14 A7 J7 C7 E7:F7 L44">
    <cfRule type="expression" dxfId="117" priority="16" stopIfTrue="1">
      <formula>IF($N$2="No Color",TRUE,FALSE)</formula>
    </cfRule>
    <cfRule type="expression" dxfId="116" priority="17" stopIfTrue="1">
      <formula>IF($N$2="Red",TRUE,FALSE)</formula>
    </cfRule>
    <cfRule type="expression" dxfId="115" priority="18" stopIfTrue="1">
      <formula>IF($N$2="Green",TRUE,FALSE)</formula>
    </cfRule>
  </conditionalFormatting>
  <conditionalFormatting sqref="N3">
    <cfRule type="expression" dxfId="114" priority="28" stopIfTrue="1">
      <formula>IF(#REF!="No Color",TRUE,FALSE)</formula>
    </cfRule>
    <cfRule type="expression" dxfId="113" priority="29" stopIfTrue="1">
      <formula>IF(#REF!="Red",TRUE,FALSE)</formula>
    </cfRule>
    <cfRule type="expression" dxfId="112" priority="30" stopIfTrue="1">
      <formula>IF(#REF!="Green",TRUE,FALSE)</formula>
    </cfRule>
  </conditionalFormatting>
  <conditionalFormatting sqref="B17 L17:M17 H17">
    <cfRule type="expression" dxfId="111" priority="31" stopIfTrue="1">
      <formula>IF($N$2="No Color",TRUE,FALSE)</formula>
    </cfRule>
    <cfRule type="expression" dxfId="110" priority="32" stopIfTrue="1">
      <formula>IF($N$2="Red",TRUE,FALSE)</formula>
    </cfRule>
    <cfRule type="expression" dxfId="109" priority="33" stopIfTrue="1">
      <formula>IF($N$2="Green",TRUE,FALSE)</formula>
    </cfRule>
  </conditionalFormatting>
  <conditionalFormatting sqref="A26:H36 J18:M36 A18:B25 H18:H25">
    <cfRule type="expression" dxfId="108" priority="37" stopIfTrue="1">
      <formula>MOD(ROW(),2)=1</formula>
    </cfRule>
  </conditionalFormatting>
  <conditionalFormatting sqref="L14:M14">
    <cfRule type="expression" dxfId="107" priority="38" stopIfTrue="1">
      <formula>IF($N$2="No Color",TRUE,FALSE)</formula>
    </cfRule>
    <cfRule type="expression" dxfId="106" priority="39" stopIfTrue="1">
      <formula>IF($N$2="Red",TRUE,FALSE)</formula>
    </cfRule>
    <cfRule type="expression" dxfId="105" priority="40" stopIfTrue="1">
      <formula>IF($N$2="Green",TRUE,FALSE)</formula>
    </cfRule>
  </conditionalFormatting>
  <conditionalFormatting sqref="E44">
    <cfRule type="expression" dxfId="104" priority="7" stopIfTrue="1">
      <formula>IF($N$2="No Color",TRUE,FALSE)</formula>
    </cfRule>
    <cfRule type="expression" dxfId="103" priority="8" stopIfTrue="1">
      <formula>IF($N$2="Red",TRUE,FALSE)</formula>
    </cfRule>
    <cfRule type="expression" dxfId="102" priority="9" stopIfTrue="1">
      <formula>IF($N$2="Green",TRUE,FALSE)</formula>
    </cfRule>
  </conditionalFormatting>
  <conditionalFormatting sqref="J44">
    <cfRule type="expression" dxfId="101" priority="4" stopIfTrue="1">
      <formula>IF($N$2="No Color",TRUE,FALSE)</formula>
    </cfRule>
    <cfRule type="expression" dxfId="100" priority="5" stopIfTrue="1">
      <formula>IF($N$2="Red",TRUE,FALSE)</formula>
    </cfRule>
    <cfRule type="expression" dxfId="99" priority="6" stopIfTrue="1">
      <formula>IF($N$2="Green",TRUE,FALSE)</formula>
    </cfRule>
  </conditionalFormatting>
  <conditionalFormatting sqref="J38:M38">
    <cfRule type="expression" dxfId="98" priority="1" stopIfTrue="1">
      <formula>IF($N$2="No Color",TRUE,FALSE)</formula>
    </cfRule>
    <cfRule type="expression" dxfId="97" priority="2" stopIfTrue="1">
      <formula>IF($N$2="Red",TRUE,FALSE)</formula>
    </cfRule>
    <cfRule type="expression" dxfId="96" priority="3" stopIfTrue="1">
      <formula>IF($N$2="Green",TRUE,FALSE)</formula>
    </cfRule>
  </conditionalFormatting>
  <dataValidations count="5">
    <dataValidation allowBlank="1" showInputMessage="1" showErrorMessage="1" prompt="Enter the Purchase Order Number when or if applicable" sqref="L5:M5" xr:uid="{00000000-0002-0000-0100-000000000000}"/>
    <dataValidation allowBlank="1" showInputMessage="1" showErrorMessage="1" prompt="Enter the Customer ID when or if applicable" sqref="L4:M4" xr:uid="{00000000-0002-0000-0100-000001000000}"/>
    <dataValidation allowBlank="1" showInputMessage="1" showErrorMessage="1" prompt="Enter the invoice number" sqref="C5:D5" xr:uid="{00000000-0002-0000-0100-000002000000}"/>
    <dataValidation allowBlank="1" showInputMessage="1" showErrorMessage="1" prompt="Enter the invoice date, currently using =TODAY() to display today's date automatically" sqref="C4:D4" xr:uid="{00000000-0002-0000-0100-000003000000}"/>
    <dataValidation type="list" allowBlank="1" showInputMessage="1" showErrorMessage="1" prompt="Select products from the drop-down list." sqref="B18:B36 H18:H36 C26:G36" xr:uid="{00000000-0002-0000-0100-000004000000}">
      <formula1>product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showGridLines="0" zoomScale="85" zoomScaleNormal="85" zoomScaleSheetLayoutView="55" workbookViewId="0">
      <selection activeCell="T10" sqref="T10"/>
    </sheetView>
  </sheetViews>
  <sheetFormatPr defaultColWidth="9.140625" defaultRowHeight="12.75" x14ac:dyDescent="0.2"/>
  <cols>
    <col min="1" max="1" width="6.28515625" style="158" customWidth="1"/>
    <col min="2" max="2" width="11.7109375" style="158" customWidth="1"/>
    <col min="3" max="3" width="8.42578125" style="158" customWidth="1"/>
    <col min="4" max="4" width="9.140625" style="158"/>
    <col min="5" max="5" width="22.140625" style="158" customWidth="1"/>
    <col min="6" max="6" width="14.140625" style="158" customWidth="1"/>
    <col min="7" max="7" width="10.5703125" style="158" customWidth="1"/>
    <col min="8" max="8" width="11.7109375" style="158" customWidth="1"/>
    <col min="9" max="9" width="10.85546875" style="158" customWidth="1"/>
    <col min="10" max="10" width="10.7109375" style="158" customWidth="1"/>
    <col min="11" max="11" width="10.42578125" style="158" customWidth="1"/>
    <col min="12" max="12" width="12.7109375" style="158" customWidth="1"/>
    <col min="13" max="13" width="10.7109375" style="158" customWidth="1"/>
    <col min="14" max="14" width="11.85546875" style="158" customWidth="1"/>
    <col min="15" max="15" width="11.28515625" style="158" customWidth="1"/>
    <col min="16" max="16" width="11.7109375" style="158" customWidth="1"/>
    <col min="17" max="17" width="10.42578125" style="158" customWidth="1"/>
    <col min="18" max="18" width="12.7109375" style="158" customWidth="1"/>
    <col min="19" max="16384" width="9.140625" style="158"/>
  </cols>
  <sheetData>
    <row r="1" spans="1:23" ht="35.25" x14ac:dyDescent="0.2">
      <c r="A1" s="153" t="s">
        <v>140</v>
      </c>
      <c r="B1" s="154"/>
      <c r="C1" s="155"/>
      <c r="D1" s="155"/>
      <c r="E1" s="155"/>
      <c r="F1" s="155"/>
      <c r="G1" s="155"/>
      <c r="H1" s="363"/>
      <c r="I1" s="363"/>
      <c r="J1" s="213"/>
      <c r="K1" s="213"/>
      <c r="L1" s="213"/>
      <c r="M1" s="213"/>
      <c r="N1" s="155"/>
      <c r="O1" s="155"/>
      <c r="R1" s="159"/>
    </row>
    <row r="2" spans="1:23" ht="18" customHeight="1" x14ac:dyDescent="0.2">
      <c r="A2" s="160" t="s">
        <v>77</v>
      </c>
      <c r="B2" s="161"/>
      <c r="C2" s="162"/>
      <c r="D2" s="162"/>
      <c r="E2" s="162"/>
      <c r="F2" s="162"/>
      <c r="G2" s="376"/>
      <c r="H2" s="411"/>
      <c r="I2" s="412"/>
      <c r="J2" s="412"/>
      <c r="K2" s="165"/>
      <c r="L2" s="165"/>
      <c r="M2" s="165"/>
      <c r="N2" s="162"/>
      <c r="O2" s="162"/>
      <c r="R2" s="159"/>
    </row>
    <row r="3" spans="1:23" ht="18" customHeight="1" x14ac:dyDescent="0.2">
      <c r="A3" s="160"/>
      <c r="B3" s="161"/>
      <c r="C3" s="162"/>
      <c r="D3" s="162"/>
      <c r="E3" s="162"/>
      <c r="F3" s="162"/>
      <c r="G3" s="162"/>
      <c r="H3" s="165"/>
      <c r="I3" s="165"/>
      <c r="J3" s="165"/>
      <c r="K3" s="165"/>
      <c r="L3" s="165"/>
      <c r="M3" s="165"/>
      <c r="N3" s="162"/>
      <c r="O3" s="162"/>
      <c r="R3" s="159"/>
    </row>
    <row r="4" spans="1:23" ht="18" customHeight="1" x14ac:dyDescent="0.2">
      <c r="A4" s="16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R4" s="159"/>
    </row>
    <row r="5" spans="1:23" ht="23.45" customHeight="1" x14ac:dyDescent="0.2">
      <c r="A5" s="419" t="s">
        <v>155</v>
      </c>
      <c r="B5" s="419"/>
      <c r="C5" s="420" t="s">
        <v>156</v>
      </c>
      <c r="D5" s="421"/>
      <c r="E5" s="162"/>
      <c r="F5" s="424" t="s">
        <v>149</v>
      </c>
      <c r="G5" s="425"/>
      <c r="H5" s="424" t="s">
        <v>80</v>
      </c>
      <c r="I5" s="425"/>
      <c r="J5" s="413" t="s">
        <v>86</v>
      </c>
      <c r="K5" s="414"/>
      <c r="L5" s="216"/>
      <c r="M5" s="216"/>
      <c r="N5" s="156" t="s">
        <v>92</v>
      </c>
      <c r="O5" s="157" t="s">
        <v>120</v>
      </c>
      <c r="P5" s="398" t="s">
        <v>119</v>
      </c>
      <c r="Q5" s="399"/>
      <c r="R5" s="157" t="s">
        <v>118</v>
      </c>
    </row>
    <row r="6" spans="1:23" ht="18" customHeight="1" x14ac:dyDescent="0.2">
      <c r="A6" s="419"/>
      <c r="B6" s="419"/>
      <c r="C6" s="422"/>
      <c r="D6" s="423"/>
      <c r="E6" s="162"/>
      <c r="F6" s="426" t="s">
        <v>81</v>
      </c>
      <c r="G6" s="427"/>
      <c r="H6" s="428"/>
      <c r="I6" s="429"/>
      <c r="J6" s="415"/>
      <c r="K6" s="416"/>
      <c r="L6" s="218"/>
      <c r="M6" s="218"/>
      <c r="N6" s="164"/>
      <c r="O6" s="163"/>
      <c r="P6" s="434"/>
      <c r="Q6" s="435"/>
      <c r="R6" s="164"/>
    </row>
    <row r="7" spans="1:23" ht="18" customHeight="1" x14ac:dyDescent="0.2">
      <c r="A7" s="376" t="s">
        <v>79</v>
      </c>
      <c r="B7" s="377"/>
      <c r="C7" s="369" t="s">
        <v>63</v>
      </c>
      <c r="D7" s="370"/>
      <c r="F7" s="430" t="s">
        <v>82</v>
      </c>
      <c r="G7" s="431"/>
      <c r="H7" s="432" t="s">
        <v>128</v>
      </c>
      <c r="I7" s="433"/>
      <c r="J7" s="415"/>
      <c r="K7" s="416"/>
      <c r="L7" s="162"/>
      <c r="M7" s="214"/>
      <c r="N7" s="214"/>
      <c r="O7" s="214"/>
      <c r="P7" s="214"/>
      <c r="Q7" s="214"/>
      <c r="R7" s="214"/>
    </row>
    <row r="8" spans="1:23" ht="24.6" customHeight="1" x14ac:dyDescent="0.2">
      <c r="A8" s="376" t="s">
        <v>78</v>
      </c>
      <c r="B8" s="377"/>
      <c r="C8" s="417">
        <v>43217</v>
      </c>
      <c r="D8" s="418"/>
      <c r="F8" s="430" t="s">
        <v>83</v>
      </c>
      <c r="G8" s="431"/>
      <c r="H8" s="432" t="s">
        <v>129</v>
      </c>
      <c r="I8" s="433"/>
      <c r="J8" s="415"/>
      <c r="K8" s="416"/>
    </row>
    <row r="9" spans="1:23" ht="18" customHeight="1" x14ac:dyDescent="0.2">
      <c r="A9" s="376" t="s">
        <v>88</v>
      </c>
      <c r="B9" s="377"/>
      <c r="C9" s="369" t="s">
        <v>89</v>
      </c>
      <c r="D9" s="370"/>
      <c r="F9" s="430" t="s">
        <v>84</v>
      </c>
      <c r="G9" s="431"/>
      <c r="H9" s="432"/>
      <c r="I9" s="433"/>
      <c r="J9" s="415"/>
      <c r="K9" s="416"/>
      <c r="N9" s="157" t="s">
        <v>150</v>
      </c>
      <c r="O9" s="169" t="s">
        <v>151</v>
      </c>
      <c r="P9" s="157" t="s">
        <v>152</v>
      </c>
      <c r="Q9" s="157" t="s">
        <v>153</v>
      </c>
      <c r="R9" s="157" t="s">
        <v>154</v>
      </c>
    </row>
    <row r="10" spans="1:23" ht="21" customHeight="1" x14ac:dyDescent="0.2">
      <c r="A10" s="376" t="s">
        <v>97</v>
      </c>
      <c r="B10" s="377"/>
      <c r="C10" s="369" t="s">
        <v>96</v>
      </c>
      <c r="D10" s="370"/>
      <c r="E10" s="166"/>
      <c r="F10" s="378" t="s">
        <v>85</v>
      </c>
      <c r="G10" s="379"/>
      <c r="H10" s="380" t="s">
        <v>130</v>
      </c>
      <c r="I10" s="381"/>
      <c r="J10" s="438"/>
      <c r="K10" s="439"/>
      <c r="N10" s="164"/>
      <c r="O10" s="164"/>
      <c r="P10" s="164"/>
      <c r="Q10" s="164"/>
      <c r="R10" s="164"/>
    </row>
    <row r="11" spans="1:23" ht="21" customHeight="1" x14ac:dyDescent="0.2">
      <c r="A11" s="39"/>
      <c r="B11" s="39"/>
      <c r="C11" s="166"/>
      <c r="D11" s="166"/>
      <c r="E11" s="166"/>
      <c r="F11" s="208"/>
      <c r="G11" s="208"/>
      <c r="H11" s="215"/>
      <c r="I11" s="215"/>
      <c r="J11" s="217"/>
      <c r="P11" s="167"/>
      <c r="Q11" s="167"/>
    </row>
    <row r="12" spans="1:23" s="170" customFormat="1" ht="30.75" customHeight="1" x14ac:dyDescent="0.2">
      <c r="A12" s="388" t="s">
        <v>141</v>
      </c>
      <c r="B12" s="388" t="s">
        <v>142</v>
      </c>
      <c r="C12" s="400" t="s">
        <v>143</v>
      </c>
      <c r="D12" s="401"/>
      <c r="E12" s="401"/>
      <c r="F12" s="408" t="s">
        <v>123</v>
      </c>
      <c r="G12" s="408" t="s">
        <v>115</v>
      </c>
      <c r="H12" s="408" t="s">
        <v>107</v>
      </c>
      <c r="I12" s="398" t="s">
        <v>95</v>
      </c>
      <c r="J12" s="410"/>
      <c r="K12" s="168" t="s">
        <v>148</v>
      </c>
      <c r="L12" s="169" t="s">
        <v>146</v>
      </c>
      <c r="M12" s="157" t="s">
        <v>147</v>
      </c>
      <c r="N12" s="398" t="s">
        <v>124</v>
      </c>
      <c r="O12" s="399"/>
      <c r="P12" s="400" t="s">
        <v>98</v>
      </c>
      <c r="Q12" s="401"/>
      <c r="R12" s="402"/>
    </row>
    <row r="13" spans="1:23" s="170" customFormat="1" ht="26.45" customHeight="1" x14ac:dyDescent="0.2">
      <c r="A13" s="389"/>
      <c r="B13" s="390"/>
      <c r="C13" s="406"/>
      <c r="D13" s="407"/>
      <c r="E13" s="407"/>
      <c r="F13" s="409"/>
      <c r="G13" s="409"/>
      <c r="H13" s="409"/>
      <c r="I13" s="171" t="s">
        <v>144</v>
      </c>
      <c r="J13" s="172" t="s">
        <v>145</v>
      </c>
      <c r="K13" s="171" t="s">
        <v>125</v>
      </c>
      <c r="L13" s="171" t="s">
        <v>125</v>
      </c>
      <c r="M13" s="173" t="s">
        <v>125</v>
      </c>
      <c r="N13" s="174" t="s">
        <v>125</v>
      </c>
      <c r="O13" s="172" t="s">
        <v>126</v>
      </c>
      <c r="P13" s="403"/>
      <c r="Q13" s="404"/>
      <c r="R13" s="405"/>
    </row>
    <row r="14" spans="1:23" s="183" customFormat="1" x14ac:dyDescent="0.2">
      <c r="A14" s="175">
        <v>1</v>
      </c>
      <c r="B14" s="176"/>
      <c r="C14" s="391" t="s">
        <v>99</v>
      </c>
      <c r="D14" s="392"/>
      <c r="E14" s="392"/>
      <c r="F14" s="177"/>
      <c r="G14" s="178" t="s">
        <v>116</v>
      </c>
      <c r="H14" s="178">
        <v>5</v>
      </c>
      <c r="I14" s="179">
        <v>1</v>
      </c>
      <c r="J14" s="180">
        <v>1</v>
      </c>
      <c r="K14" s="181"/>
      <c r="L14" s="179">
        <v>2</v>
      </c>
      <c r="M14" s="175">
        <v>0</v>
      </c>
      <c r="N14" s="176">
        <v>1</v>
      </c>
      <c r="O14" s="182">
        <f t="shared" ref="O14:O21" si="0">N14*H14</f>
        <v>5</v>
      </c>
      <c r="P14" s="397"/>
      <c r="Q14" s="397"/>
      <c r="R14" s="397"/>
      <c r="S14" s="393"/>
      <c r="T14" s="393"/>
      <c r="U14" s="393"/>
      <c r="V14" s="393"/>
      <c r="W14" s="393"/>
    </row>
    <row r="15" spans="1:23" s="183" customFormat="1" x14ac:dyDescent="0.2">
      <c r="A15" s="175">
        <v>2</v>
      </c>
      <c r="B15" s="176"/>
      <c r="C15" s="371" t="s">
        <v>100</v>
      </c>
      <c r="D15" s="372"/>
      <c r="E15" s="372"/>
      <c r="F15" s="184"/>
      <c r="G15" s="175" t="s">
        <v>116</v>
      </c>
      <c r="H15" s="175">
        <v>1.85</v>
      </c>
      <c r="I15" s="176">
        <v>3</v>
      </c>
      <c r="J15" s="185">
        <v>4</v>
      </c>
      <c r="K15" s="186"/>
      <c r="L15" s="176">
        <v>1</v>
      </c>
      <c r="M15" s="175">
        <v>6</v>
      </c>
      <c r="N15" s="176">
        <v>1</v>
      </c>
      <c r="O15" s="182">
        <f t="shared" si="0"/>
        <v>1.85</v>
      </c>
      <c r="P15" s="397"/>
      <c r="Q15" s="397"/>
      <c r="R15" s="397"/>
      <c r="S15" s="394"/>
      <c r="T15" s="394"/>
      <c r="U15" s="394"/>
      <c r="V15" s="394"/>
      <c r="W15" s="394"/>
    </row>
    <row r="16" spans="1:23" s="183" customFormat="1" x14ac:dyDescent="0.2">
      <c r="A16" s="175">
        <v>3</v>
      </c>
      <c r="B16" s="176"/>
      <c r="C16" s="371" t="s">
        <v>101</v>
      </c>
      <c r="D16" s="372"/>
      <c r="E16" s="372"/>
      <c r="F16" s="184"/>
      <c r="G16" s="175" t="s">
        <v>116</v>
      </c>
      <c r="H16" s="175">
        <v>9</v>
      </c>
      <c r="I16" s="176">
        <v>2</v>
      </c>
      <c r="J16" s="185">
        <v>2</v>
      </c>
      <c r="K16" s="186"/>
      <c r="L16" s="176">
        <v>2</v>
      </c>
      <c r="M16" s="175">
        <v>1</v>
      </c>
      <c r="N16" s="176">
        <v>2</v>
      </c>
      <c r="O16" s="182">
        <f t="shared" si="0"/>
        <v>18</v>
      </c>
      <c r="P16" s="397"/>
      <c r="Q16" s="397"/>
      <c r="R16" s="397"/>
      <c r="S16" s="395"/>
      <c r="T16" s="395"/>
      <c r="U16" s="395"/>
      <c r="V16" s="395"/>
      <c r="W16" s="395"/>
    </row>
    <row r="17" spans="1:23" s="183" customFormat="1" x14ac:dyDescent="0.2">
      <c r="A17" s="175">
        <v>4</v>
      </c>
      <c r="B17" s="176"/>
      <c r="C17" s="371" t="s">
        <v>101</v>
      </c>
      <c r="D17" s="372"/>
      <c r="E17" s="372"/>
      <c r="F17" s="184"/>
      <c r="G17" s="175" t="s">
        <v>116</v>
      </c>
      <c r="H17" s="175">
        <v>9</v>
      </c>
      <c r="I17" s="176">
        <v>11</v>
      </c>
      <c r="J17" s="185">
        <v>8</v>
      </c>
      <c r="K17" s="186"/>
      <c r="L17" s="176">
        <v>15</v>
      </c>
      <c r="M17" s="175">
        <v>3</v>
      </c>
      <c r="N17" s="176">
        <v>0</v>
      </c>
      <c r="O17" s="182">
        <f t="shared" si="0"/>
        <v>0</v>
      </c>
      <c r="P17" s="397"/>
      <c r="Q17" s="397"/>
      <c r="R17" s="397"/>
      <c r="S17" s="396"/>
      <c r="T17" s="396"/>
      <c r="U17" s="396"/>
      <c r="V17" s="396"/>
      <c r="W17" s="396"/>
    </row>
    <row r="18" spans="1:23" s="183" customFormat="1" x14ac:dyDescent="0.2">
      <c r="A18" s="175">
        <v>5</v>
      </c>
      <c r="B18" s="176"/>
      <c r="C18" s="371" t="s">
        <v>102</v>
      </c>
      <c r="D18" s="372"/>
      <c r="E18" s="372"/>
      <c r="F18" s="184"/>
      <c r="G18" s="175" t="s">
        <v>116</v>
      </c>
      <c r="H18" s="175">
        <v>1.25</v>
      </c>
      <c r="I18" s="176">
        <v>4</v>
      </c>
      <c r="J18" s="185">
        <v>5</v>
      </c>
      <c r="K18" s="186"/>
      <c r="L18" s="176">
        <v>6</v>
      </c>
      <c r="M18" s="175">
        <v>1</v>
      </c>
      <c r="N18" s="176">
        <v>2</v>
      </c>
      <c r="O18" s="182">
        <f t="shared" si="0"/>
        <v>2.5</v>
      </c>
      <c r="P18" s="397"/>
      <c r="Q18" s="397"/>
      <c r="R18" s="397"/>
      <c r="S18" s="396"/>
      <c r="T18" s="396"/>
      <c r="U18" s="396"/>
      <c r="V18" s="396"/>
      <c r="W18" s="396"/>
    </row>
    <row r="19" spans="1:23" s="183" customFormat="1" x14ac:dyDescent="0.2">
      <c r="A19" s="175">
        <v>6</v>
      </c>
      <c r="B19" s="176"/>
      <c r="C19" s="371" t="s">
        <v>105</v>
      </c>
      <c r="D19" s="372"/>
      <c r="E19" s="372"/>
      <c r="F19" s="184"/>
      <c r="G19" s="175" t="s">
        <v>116</v>
      </c>
      <c r="H19" s="175">
        <v>32</v>
      </c>
      <c r="I19" s="176">
        <v>1</v>
      </c>
      <c r="J19" s="185">
        <v>3</v>
      </c>
      <c r="K19" s="186"/>
      <c r="L19" s="176">
        <v>1</v>
      </c>
      <c r="M19" s="175">
        <v>3</v>
      </c>
      <c r="N19" s="176">
        <v>0</v>
      </c>
      <c r="O19" s="182">
        <f t="shared" si="0"/>
        <v>0</v>
      </c>
      <c r="P19" s="397"/>
      <c r="Q19" s="397"/>
      <c r="R19" s="397"/>
      <c r="S19" s="396"/>
      <c r="T19" s="396"/>
      <c r="U19" s="396"/>
      <c r="V19" s="396"/>
      <c r="W19" s="396"/>
    </row>
    <row r="20" spans="1:23" s="183" customFormat="1" x14ac:dyDescent="0.2">
      <c r="A20" s="175">
        <v>7</v>
      </c>
      <c r="B20" s="176"/>
      <c r="C20" s="371" t="s">
        <v>103</v>
      </c>
      <c r="D20" s="372"/>
      <c r="E20" s="372"/>
      <c r="F20" s="184"/>
      <c r="G20" s="175" t="s">
        <v>116</v>
      </c>
      <c r="H20" s="175">
        <v>4.5</v>
      </c>
      <c r="I20" s="176">
        <v>3</v>
      </c>
      <c r="J20" s="185">
        <v>4</v>
      </c>
      <c r="K20" s="186"/>
      <c r="L20" s="176">
        <v>1</v>
      </c>
      <c r="M20" s="175">
        <v>4</v>
      </c>
      <c r="N20" s="176">
        <v>2</v>
      </c>
      <c r="O20" s="182">
        <f t="shared" si="0"/>
        <v>9</v>
      </c>
      <c r="P20" s="397"/>
      <c r="Q20" s="397"/>
      <c r="R20" s="397"/>
      <c r="S20" s="396"/>
      <c r="T20" s="396"/>
      <c r="U20" s="396"/>
      <c r="V20" s="396"/>
      <c r="W20" s="396"/>
    </row>
    <row r="21" spans="1:23" s="183" customFormat="1" x14ac:dyDescent="0.2">
      <c r="A21" s="175">
        <v>8</v>
      </c>
      <c r="B21" s="176"/>
      <c r="C21" s="371" t="s">
        <v>104</v>
      </c>
      <c r="D21" s="372"/>
      <c r="E21" s="372"/>
      <c r="F21" s="184"/>
      <c r="G21" s="175" t="s">
        <v>116</v>
      </c>
      <c r="H21" s="175">
        <v>1.4</v>
      </c>
      <c r="I21" s="176">
        <v>1</v>
      </c>
      <c r="J21" s="185">
        <v>1</v>
      </c>
      <c r="K21" s="186"/>
      <c r="L21" s="176">
        <v>1</v>
      </c>
      <c r="M21" s="175">
        <v>0</v>
      </c>
      <c r="N21" s="176">
        <v>1</v>
      </c>
      <c r="O21" s="182">
        <f t="shared" si="0"/>
        <v>1.4</v>
      </c>
      <c r="P21" s="397"/>
      <c r="Q21" s="397"/>
      <c r="R21" s="397"/>
      <c r="S21" s="396"/>
      <c r="T21" s="396"/>
      <c r="U21" s="396"/>
      <c r="V21" s="396"/>
      <c r="W21" s="396"/>
    </row>
    <row r="22" spans="1:23" s="183" customFormat="1" x14ac:dyDescent="0.2">
      <c r="A22" s="175"/>
      <c r="B22" s="176"/>
      <c r="C22" s="357"/>
      <c r="D22" s="358"/>
      <c r="E22" s="359"/>
      <c r="F22" s="184"/>
      <c r="G22" s="175"/>
      <c r="H22" s="175"/>
      <c r="I22" s="176"/>
      <c r="J22" s="185"/>
      <c r="K22" s="186"/>
      <c r="L22" s="176"/>
      <c r="M22" s="175"/>
      <c r="N22" s="176"/>
      <c r="O22" s="182"/>
      <c r="P22" s="360"/>
      <c r="Q22" s="361"/>
      <c r="R22" s="362"/>
      <c r="S22" s="187"/>
      <c r="T22" s="187"/>
      <c r="U22" s="187"/>
      <c r="V22" s="187"/>
      <c r="W22" s="187"/>
    </row>
    <row r="23" spans="1:23" s="183" customFormat="1" x14ac:dyDescent="0.2">
      <c r="A23" s="175"/>
      <c r="B23" s="176"/>
      <c r="C23" s="357"/>
      <c r="D23" s="358"/>
      <c r="E23" s="359"/>
      <c r="F23" s="184"/>
      <c r="G23" s="175"/>
      <c r="H23" s="175"/>
      <c r="I23" s="176"/>
      <c r="J23" s="185"/>
      <c r="K23" s="186"/>
      <c r="L23" s="176"/>
      <c r="M23" s="175"/>
      <c r="N23" s="176"/>
      <c r="O23" s="182"/>
      <c r="P23" s="360"/>
      <c r="Q23" s="361"/>
      <c r="R23" s="362"/>
      <c r="S23" s="187"/>
      <c r="T23" s="187"/>
      <c r="U23" s="187"/>
      <c r="V23" s="187"/>
      <c r="W23" s="187"/>
    </row>
    <row r="24" spans="1:23" s="183" customFormat="1" ht="16.899999999999999" customHeight="1" x14ac:dyDescent="0.2">
      <c r="A24" s="175" t="s">
        <v>114</v>
      </c>
      <c r="B24" s="176"/>
      <c r="C24" s="188"/>
      <c r="D24" s="189"/>
      <c r="E24" s="189"/>
      <c r="F24" s="184"/>
      <c r="G24" s="184"/>
      <c r="H24" s="184"/>
      <c r="I24" s="188"/>
      <c r="J24" s="190"/>
      <c r="K24" s="189"/>
      <c r="L24" s="188"/>
      <c r="M24" s="184"/>
      <c r="N24" s="176"/>
      <c r="O24" s="191"/>
      <c r="P24" s="397"/>
      <c r="Q24" s="397"/>
      <c r="R24" s="397"/>
    </row>
    <row r="25" spans="1:23" s="183" customFormat="1" ht="16.899999999999999" customHeight="1" x14ac:dyDescent="0.2">
      <c r="A25" s="175" t="s">
        <v>114</v>
      </c>
      <c r="B25" s="176"/>
      <c r="C25" s="188"/>
      <c r="D25" s="189"/>
      <c r="E25" s="189"/>
      <c r="F25" s="184"/>
      <c r="G25" s="184"/>
      <c r="H25" s="184"/>
      <c r="I25" s="188"/>
      <c r="J25" s="190"/>
      <c r="K25" s="189"/>
      <c r="L25" s="188"/>
      <c r="M25" s="184"/>
      <c r="N25" s="176"/>
      <c r="O25" s="191"/>
      <c r="P25" s="397"/>
      <c r="Q25" s="397"/>
      <c r="R25" s="397"/>
    </row>
    <row r="26" spans="1:23" s="183" customFormat="1" ht="16.899999999999999" customHeight="1" x14ac:dyDescent="0.2">
      <c r="A26" s="175" t="s">
        <v>114</v>
      </c>
      <c r="B26" s="176"/>
      <c r="C26" s="188"/>
      <c r="D26" s="189"/>
      <c r="E26" s="189"/>
      <c r="F26" s="184"/>
      <c r="G26" s="184"/>
      <c r="H26" s="184"/>
      <c r="I26" s="188"/>
      <c r="J26" s="190"/>
      <c r="K26" s="189"/>
      <c r="L26" s="188"/>
      <c r="M26" s="184"/>
      <c r="N26" s="176"/>
      <c r="O26" s="191"/>
      <c r="P26" s="397"/>
      <c r="Q26" s="397"/>
      <c r="R26" s="397"/>
    </row>
    <row r="27" spans="1:23" s="183" customFormat="1" ht="16.899999999999999" customHeight="1" x14ac:dyDescent="0.2">
      <c r="A27" s="175" t="s">
        <v>114</v>
      </c>
      <c r="B27" s="176"/>
      <c r="C27" s="188"/>
      <c r="D27" s="189"/>
      <c r="E27" s="189"/>
      <c r="F27" s="184"/>
      <c r="G27" s="184"/>
      <c r="H27" s="184"/>
      <c r="I27" s="188"/>
      <c r="J27" s="190"/>
      <c r="K27" s="189"/>
      <c r="L27" s="188"/>
      <c r="M27" s="184"/>
      <c r="N27" s="176"/>
      <c r="O27" s="191"/>
      <c r="P27" s="397"/>
      <c r="Q27" s="397"/>
      <c r="R27" s="397"/>
    </row>
    <row r="28" spans="1:23" s="183" customFormat="1" ht="16.899999999999999" customHeight="1" x14ac:dyDescent="0.2">
      <c r="A28" s="175" t="s">
        <v>114</v>
      </c>
      <c r="B28" s="176"/>
      <c r="C28" s="188"/>
      <c r="D28" s="189"/>
      <c r="E28" s="189"/>
      <c r="F28" s="184"/>
      <c r="G28" s="184"/>
      <c r="H28" s="184"/>
      <c r="I28" s="188"/>
      <c r="J28" s="190"/>
      <c r="K28" s="189"/>
      <c r="L28" s="188"/>
      <c r="M28" s="184"/>
      <c r="N28" s="176"/>
      <c r="O28" s="191"/>
      <c r="P28" s="397"/>
      <c r="Q28" s="397"/>
      <c r="R28" s="397"/>
    </row>
    <row r="29" spans="1:23" s="183" customFormat="1" ht="16.899999999999999" customHeight="1" x14ac:dyDescent="0.2">
      <c r="A29" s="175" t="s">
        <v>114</v>
      </c>
      <c r="B29" s="176"/>
      <c r="C29" s="188"/>
      <c r="D29" s="189"/>
      <c r="E29" s="189"/>
      <c r="F29" s="184"/>
      <c r="G29" s="184"/>
      <c r="H29" s="184"/>
      <c r="I29" s="188"/>
      <c r="J29" s="190"/>
      <c r="K29" s="189"/>
      <c r="L29" s="188"/>
      <c r="M29" s="184"/>
      <c r="N29" s="176"/>
      <c r="O29" s="191"/>
      <c r="P29" s="397"/>
      <c r="Q29" s="397"/>
      <c r="R29" s="397"/>
    </row>
    <row r="30" spans="1:23" s="183" customFormat="1" ht="16.899999999999999" customHeight="1" x14ac:dyDescent="0.2">
      <c r="A30" s="175" t="s">
        <v>114</v>
      </c>
      <c r="B30" s="176"/>
      <c r="C30" s="188"/>
      <c r="D30" s="189"/>
      <c r="E30" s="189"/>
      <c r="F30" s="184"/>
      <c r="G30" s="184"/>
      <c r="H30" s="184"/>
      <c r="I30" s="188"/>
      <c r="J30" s="190"/>
      <c r="K30" s="189"/>
      <c r="L30" s="188"/>
      <c r="M30" s="184"/>
      <c r="N30" s="176"/>
      <c r="O30" s="191"/>
      <c r="P30" s="397"/>
      <c r="Q30" s="397"/>
      <c r="R30" s="397"/>
    </row>
    <row r="31" spans="1:23" s="183" customFormat="1" ht="16.899999999999999" customHeight="1" x14ac:dyDescent="0.2">
      <c r="A31" s="175" t="s">
        <v>114</v>
      </c>
      <c r="B31" s="176"/>
      <c r="C31" s="188"/>
      <c r="D31" s="189"/>
      <c r="E31" s="189"/>
      <c r="F31" s="184"/>
      <c r="G31" s="184"/>
      <c r="H31" s="184"/>
      <c r="I31" s="188"/>
      <c r="J31" s="190"/>
      <c r="K31" s="189"/>
      <c r="L31" s="188"/>
      <c r="M31" s="184"/>
      <c r="N31" s="176"/>
      <c r="O31" s="191"/>
      <c r="P31" s="397"/>
      <c r="Q31" s="397"/>
      <c r="R31" s="397"/>
    </row>
    <row r="32" spans="1:23" s="183" customFormat="1" ht="16.899999999999999" customHeight="1" x14ac:dyDescent="0.2">
      <c r="A32" s="175" t="s">
        <v>114</v>
      </c>
      <c r="B32" s="176"/>
      <c r="C32" s="188"/>
      <c r="D32" s="189"/>
      <c r="E32" s="189"/>
      <c r="F32" s="184"/>
      <c r="G32" s="184"/>
      <c r="H32" s="184"/>
      <c r="I32" s="188"/>
      <c r="J32" s="190"/>
      <c r="K32" s="189"/>
      <c r="L32" s="188"/>
      <c r="M32" s="184"/>
      <c r="N32" s="176"/>
      <c r="O32" s="191"/>
      <c r="P32" s="397"/>
      <c r="Q32" s="397"/>
      <c r="R32" s="397"/>
    </row>
    <row r="33" spans="1:18" s="183" customFormat="1" ht="16.899999999999999" customHeight="1" x14ac:dyDescent="0.2">
      <c r="A33" s="192" t="s">
        <v>114</v>
      </c>
      <c r="B33" s="193"/>
      <c r="C33" s="194"/>
      <c r="D33" s="195"/>
      <c r="E33" s="195"/>
      <c r="F33" s="196"/>
      <c r="G33" s="196"/>
      <c r="H33" s="196"/>
      <c r="I33" s="194"/>
      <c r="J33" s="197"/>
      <c r="K33" s="195"/>
      <c r="L33" s="194"/>
      <c r="M33" s="196"/>
      <c r="N33" s="193"/>
      <c r="O33" s="198"/>
      <c r="P33" s="441"/>
      <c r="Q33" s="441"/>
      <c r="R33" s="441"/>
    </row>
    <row r="34" spans="1:18" ht="24" customHeight="1" x14ac:dyDescent="0.2">
      <c r="A34" s="373" t="s">
        <v>112</v>
      </c>
      <c r="B34" s="374"/>
      <c r="C34" s="374"/>
      <c r="D34" s="374"/>
      <c r="E34" s="374"/>
      <c r="F34" s="374"/>
      <c r="G34" s="374"/>
      <c r="H34" s="374"/>
      <c r="I34" s="374"/>
      <c r="J34" s="375"/>
      <c r="K34" s="199"/>
      <c r="L34" s="200">
        <f>SUM(L14:L33)</f>
        <v>29</v>
      </c>
      <c r="M34" s="200">
        <f t="shared" ref="M34:O34" si="1">SUM(M14:M33)</f>
        <v>18</v>
      </c>
      <c r="N34" s="200">
        <f t="shared" si="1"/>
        <v>9</v>
      </c>
      <c r="O34" s="201">
        <f t="shared" si="1"/>
        <v>37.75</v>
      </c>
      <c r="P34" s="202"/>
      <c r="Q34" s="203"/>
      <c r="R34" s="204"/>
    </row>
    <row r="35" spans="1:18" ht="9.6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</row>
    <row r="36" spans="1:18" ht="24" customHeight="1" x14ac:dyDescent="0.2">
      <c r="A36" s="322" t="s">
        <v>98</v>
      </c>
      <c r="B36" s="322"/>
      <c r="C36" s="322"/>
      <c r="D36" s="322"/>
      <c r="E36" s="322"/>
      <c r="F36" s="322"/>
      <c r="G36" s="322"/>
      <c r="H36" s="322"/>
      <c r="I36" s="322"/>
      <c r="J36" s="382" t="s">
        <v>117</v>
      </c>
      <c r="K36" s="383"/>
      <c r="L36" s="383"/>
      <c r="M36" s="384"/>
      <c r="N36" s="436" t="s">
        <v>109</v>
      </c>
      <c r="O36" s="401"/>
      <c r="P36" s="401"/>
      <c r="Q36" s="401"/>
      <c r="R36" s="402"/>
    </row>
    <row r="37" spans="1:18" ht="24" customHeight="1" x14ac:dyDescent="0.2">
      <c r="A37" s="305"/>
      <c r="B37" s="305"/>
      <c r="C37" s="305"/>
      <c r="D37" s="305"/>
      <c r="E37" s="305"/>
      <c r="F37" s="305"/>
      <c r="G37" s="305"/>
      <c r="H37" s="305"/>
      <c r="I37" s="440"/>
      <c r="J37" s="207" t="s">
        <v>134</v>
      </c>
      <c r="K37" s="385" t="s">
        <v>131</v>
      </c>
      <c r="L37" s="386"/>
      <c r="M37" s="212" t="s">
        <v>137</v>
      </c>
      <c r="N37" s="224"/>
      <c r="O37" s="364"/>
      <c r="P37" s="364"/>
      <c r="Q37" s="365"/>
      <c r="R37" s="366"/>
    </row>
    <row r="38" spans="1:18" ht="24" customHeight="1" x14ac:dyDescent="0.2">
      <c r="A38" s="295"/>
      <c r="B38" s="295"/>
      <c r="C38" s="295"/>
      <c r="D38" s="295"/>
      <c r="E38" s="295"/>
      <c r="F38" s="295"/>
      <c r="G38" s="295"/>
      <c r="H38" s="295"/>
      <c r="I38" s="387"/>
      <c r="J38" s="207" t="s">
        <v>135</v>
      </c>
      <c r="K38" s="385" t="s">
        <v>132</v>
      </c>
      <c r="L38" s="386"/>
      <c r="M38" s="212" t="s">
        <v>139</v>
      </c>
      <c r="N38" s="225"/>
      <c r="O38" s="367"/>
      <c r="P38" s="367"/>
      <c r="Q38" s="209"/>
      <c r="R38" s="210"/>
    </row>
    <row r="39" spans="1:18" ht="24" customHeight="1" x14ac:dyDescent="0.2">
      <c r="A39" s="295"/>
      <c r="B39" s="295"/>
      <c r="C39" s="295"/>
      <c r="D39" s="295"/>
      <c r="E39" s="295"/>
      <c r="F39" s="295"/>
      <c r="G39" s="295"/>
      <c r="H39" s="295"/>
      <c r="I39" s="387"/>
      <c r="J39" s="207" t="s">
        <v>136</v>
      </c>
      <c r="K39" s="385" t="s">
        <v>133</v>
      </c>
      <c r="L39" s="386"/>
      <c r="M39" s="212" t="s">
        <v>138</v>
      </c>
      <c r="N39" s="225"/>
      <c r="O39" s="367"/>
      <c r="P39" s="367"/>
      <c r="Q39" s="209"/>
      <c r="R39" s="210"/>
    </row>
    <row r="40" spans="1:18" ht="24" customHeight="1" x14ac:dyDescent="0.2">
      <c r="A40" s="295"/>
      <c r="B40" s="295"/>
      <c r="C40" s="295"/>
      <c r="D40" s="295"/>
      <c r="E40" s="295"/>
      <c r="F40" s="295"/>
      <c r="G40" s="295"/>
      <c r="H40" s="295"/>
      <c r="I40" s="387"/>
      <c r="J40" s="211"/>
      <c r="K40" s="355"/>
      <c r="L40" s="356"/>
      <c r="M40" s="222"/>
      <c r="N40" s="225"/>
      <c r="O40" s="367"/>
      <c r="P40" s="367"/>
      <c r="Q40" s="209"/>
      <c r="R40" s="210"/>
    </row>
    <row r="41" spans="1:18" ht="24" customHeight="1" x14ac:dyDescent="0.2">
      <c r="A41" s="321"/>
      <c r="B41" s="321"/>
      <c r="C41" s="321"/>
      <c r="D41" s="321"/>
      <c r="E41" s="321"/>
      <c r="F41" s="321"/>
      <c r="G41" s="321"/>
      <c r="H41" s="321"/>
      <c r="I41" s="437"/>
      <c r="J41" s="211"/>
      <c r="K41" s="355"/>
      <c r="L41" s="356"/>
      <c r="M41" s="222"/>
      <c r="N41" s="225"/>
      <c r="O41" s="368"/>
      <c r="P41" s="368"/>
      <c r="Q41" s="223"/>
      <c r="R41" s="227"/>
    </row>
    <row r="42" spans="1:18" ht="13.5" x14ac:dyDescent="0.2">
      <c r="A42" s="272" t="s">
        <v>110</v>
      </c>
      <c r="B42" s="337"/>
      <c r="C42" s="336" t="s">
        <v>82</v>
      </c>
      <c r="D42" s="337"/>
      <c r="E42" s="336" t="s">
        <v>111</v>
      </c>
      <c r="F42" s="298"/>
      <c r="G42" s="272" t="s">
        <v>84</v>
      </c>
      <c r="H42" s="298"/>
      <c r="I42" s="298"/>
      <c r="J42" s="219"/>
      <c r="K42" s="220"/>
      <c r="L42" s="221"/>
      <c r="M42" s="220"/>
      <c r="N42" s="226"/>
      <c r="R42" s="228"/>
    </row>
    <row r="43" spans="1:18" ht="13.5" x14ac:dyDescent="0.2">
      <c r="A43" s="332"/>
      <c r="B43" s="332"/>
      <c r="C43" s="332"/>
      <c r="D43" s="332"/>
      <c r="E43" s="333"/>
      <c r="F43" s="334"/>
      <c r="G43" s="333"/>
      <c r="H43" s="334"/>
      <c r="I43" s="334"/>
      <c r="J43" s="229"/>
      <c r="K43" s="230"/>
      <c r="L43" s="231"/>
      <c r="M43" s="230"/>
      <c r="N43" s="232"/>
      <c r="O43" s="233"/>
      <c r="P43" s="233"/>
      <c r="Q43" s="233"/>
      <c r="R43" s="234"/>
    </row>
  </sheetData>
  <mergeCells count="102">
    <mergeCell ref="P5:Q5"/>
    <mergeCell ref="P6:Q6"/>
    <mergeCell ref="A43:B43"/>
    <mergeCell ref="C43:D43"/>
    <mergeCell ref="E43:F43"/>
    <mergeCell ref="G43:I43"/>
    <mergeCell ref="N36:R36"/>
    <mergeCell ref="A40:I40"/>
    <mergeCell ref="A41:I41"/>
    <mergeCell ref="A42:B42"/>
    <mergeCell ref="C42:D42"/>
    <mergeCell ref="E42:F42"/>
    <mergeCell ref="G42:I42"/>
    <mergeCell ref="J8:K8"/>
    <mergeCell ref="J9:K9"/>
    <mergeCell ref="J10:K10"/>
    <mergeCell ref="A36:I36"/>
    <mergeCell ref="A37:I37"/>
    <mergeCell ref="P29:R29"/>
    <mergeCell ref="P30:R30"/>
    <mergeCell ref="P31:R31"/>
    <mergeCell ref="P32:R32"/>
    <mergeCell ref="P33:R33"/>
    <mergeCell ref="P24:R24"/>
    <mergeCell ref="G2:H2"/>
    <mergeCell ref="I2:J2"/>
    <mergeCell ref="J5:K5"/>
    <mergeCell ref="J6:K6"/>
    <mergeCell ref="J7:K7"/>
    <mergeCell ref="C8:D8"/>
    <mergeCell ref="A8:B8"/>
    <mergeCell ref="A10:B10"/>
    <mergeCell ref="C10:D10"/>
    <mergeCell ref="A5:B6"/>
    <mergeCell ref="C5:D6"/>
    <mergeCell ref="C9:D9"/>
    <mergeCell ref="A9:B9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P25:R25"/>
    <mergeCell ref="P26:R26"/>
    <mergeCell ref="P27:R27"/>
    <mergeCell ref="P28:R28"/>
    <mergeCell ref="N12:O12"/>
    <mergeCell ref="P12:R13"/>
    <mergeCell ref="C12:E13"/>
    <mergeCell ref="F12:F13"/>
    <mergeCell ref="G12:G13"/>
    <mergeCell ref="H12:H13"/>
    <mergeCell ref="I12:J12"/>
    <mergeCell ref="S14:W15"/>
    <mergeCell ref="S16:W21"/>
    <mergeCell ref="P14:R14"/>
    <mergeCell ref="P15:R15"/>
    <mergeCell ref="P16:R16"/>
    <mergeCell ref="P17:R17"/>
    <mergeCell ref="P18:R18"/>
    <mergeCell ref="P19:R19"/>
    <mergeCell ref="P20:R20"/>
    <mergeCell ref="P21:R21"/>
    <mergeCell ref="K39:L39"/>
    <mergeCell ref="A38:I38"/>
    <mergeCell ref="A39:I39"/>
    <mergeCell ref="A12:A13"/>
    <mergeCell ref="C17:E17"/>
    <mergeCell ref="C18:E18"/>
    <mergeCell ref="B12:B13"/>
    <mergeCell ref="C14:E14"/>
    <mergeCell ref="C15:E15"/>
    <mergeCell ref="C16:E16"/>
    <mergeCell ref="K41:L41"/>
    <mergeCell ref="C22:E22"/>
    <mergeCell ref="P22:R22"/>
    <mergeCell ref="P23:R23"/>
    <mergeCell ref="H1:I1"/>
    <mergeCell ref="C23:E23"/>
    <mergeCell ref="O37:P37"/>
    <mergeCell ref="Q37:R37"/>
    <mergeCell ref="O38:P38"/>
    <mergeCell ref="O39:P39"/>
    <mergeCell ref="O40:P40"/>
    <mergeCell ref="O41:P41"/>
    <mergeCell ref="K40:L40"/>
    <mergeCell ref="C7:D7"/>
    <mergeCell ref="C19:E19"/>
    <mergeCell ref="C20:E20"/>
    <mergeCell ref="C21:E21"/>
    <mergeCell ref="A34:J34"/>
    <mergeCell ref="A7:B7"/>
    <mergeCell ref="F10:G10"/>
    <mergeCell ref="H10:I10"/>
    <mergeCell ref="J36:M36"/>
    <mergeCell ref="K37:L37"/>
    <mergeCell ref="K38:L38"/>
  </mergeCells>
  <phoneticPr fontId="1" type="noConversion"/>
  <conditionalFormatting sqref="A14:C23 P14:R21 F14:O23 A24:R33 P22:P23">
    <cfRule type="expression" dxfId="95" priority="112" stopIfTrue="1">
      <formula>MOD(ROW(),2)=1</formula>
    </cfRule>
  </conditionalFormatting>
  <conditionalFormatting sqref="J36">
    <cfRule type="expression" dxfId="94" priority="55" stopIfTrue="1">
      <formula>IF($N$2="No Color",TRUE,FALSE)</formula>
    </cfRule>
    <cfRule type="expression" dxfId="93" priority="56" stopIfTrue="1">
      <formula>IF($N$2="Red",TRUE,FALSE)</formula>
    </cfRule>
    <cfRule type="expression" dxfId="92" priority="57" stopIfTrue="1">
      <formula>IF($N$2="Green",TRUE,FALSE)</formula>
    </cfRule>
  </conditionalFormatting>
  <conditionalFormatting sqref="N36">
    <cfRule type="expression" dxfId="91" priority="58" stopIfTrue="1">
      <formula>IF($N$2="No Color",TRUE,FALSE)</formula>
    </cfRule>
    <cfRule type="expression" dxfId="90" priority="59" stopIfTrue="1">
      <formula>IF($N$2="Red",TRUE,FALSE)</formula>
    </cfRule>
    <cfRule type="expression" dxfId="89" priority="60" stopIfTrue="1">
      <formula>IF($N$2="Green",TRUE,FALSE)</formula>
    </cfRule>
  </conditionalFormatting>
  <conditionalFormatting sqref="F12:I12 L12:N12 K2:M3 J1:M1 A12:C12 I13:O13 H3:J3 H1 M7 P9:R10 L5 O7:R7 O5:P6 R5:R6">
    <cfRule type="expression" dxfId="88" priority="28" stopIfTrue="1">
      <formula>IF(#REF!="No Color",TRUE,FALSE)</formula>
    </cfRule>
    <cfRule type="expression" dxfId="87" priority="29" stopIfTrue="1">
      <formula>IF(#REF!="Red",TRUE,FALSE)</formula>
    </cfRule>
    <cfRule type="expression" dxfId="86" priority="30" stopIfTrue="1">
      <formula>IF(#REF!="Green",TRUE,FALSE)</formula>
    </cfRule>
  </conditionalFormatting>
  <conditionalFormatting sqref="O10">
    <cfRule type="expression" dxfId="85" priority="31" stopIfTrue="1">
      <formula>IF(#REF!="No Color",TRUE,FALSE)</formula>
    </cfRule>
    <cfRule type="expression" dxfId="84" priority="32" stopIfTrue="1">
      <formula>IF(#REF!="Red",TRUE,FALSE)</formula>
    </cfRule>
    <cfRule type="expression" dxfId="83" priority="33" stopIfTrue="1">
      <formula>IF(#REF!="Green",TRUE,FALSE)</formula>
    </cfRule>
  </conditionalFormatting>
  <conditionalFormatting sqref="N9:O9">
    <cfRule type="expression" dxfId="82" priority="22" stopIfTrue="1">
      <formula>IF(#REF!="No Color",TRUE,FALSE)</formula>
    </cfRule>
    <cfRule type="expression" dxfId="81" priority="23" stopIfTrue="1">
      <formula>IF(#REF!="Red",TRUE,FALSE)</formula>
    </cfRule>
    <cfRule type="expression" dxfId="80" priority="24" stopIfTrue="1">
      <formula>IF(#REF!="Green",TRUE,FALSE)</formula>
    </cfRule>
  </conditionalFormatting>
  <conditionalFormatting sqref="F5 J5">
    <cfRule type="expression" dxfId="79" priority="16" stopIfTrue="1">
      <formula>IF(#REF!="No Color",TRUE,FALSE)</formula>
    </cfRule>
    <cfRule type="expression" dxfId="78" priority="17" stopIfTrue="1">
      <formula>IF(#REF!="Red",TRUE,FALSE)</formula>
    </cfRule>
    <cfRule type="expression" dxfId="77" priority="18" stopIfTrue="1">
      <formula>IF(#REF!="Green",TRUE,FALSE)</formula>
    </cfRule>
  </conditionalFormatting>
  <conditionalFormatting sqref="H5">
    <cfRule type="expression" dxfId="76" priority="13" stopIfTrue="1">
      <formula>IF(#REF!="No Color",TRUE,FALSE)</formula>
    </cfRule>
    <cfRule type="expression" dxfId="75" priority="14" stopIfTrue="1">
      <formula>IF(#REF!="Red",TRUE,FALSE)</formula>
    </cfRule>
    <cfRule type="expression" dxfId="74" priority="15" stopIfTrue="1">
      <formula>IF(#REF!="Green",TRUE,FALSE)</formula>
    </cfRule>
  </conditionalFormatting>
  <conditionalFormatting sqref="P12:Q12">
    <cfRule type="expression" dxfId="73" priority="210" stopIfTrue="1">
      <formula>IF(#REF!="No Color",TRUE,FALSE)</formula>
    </cfRule>
    <cfRule type="expression" dxfId="72" priority="211" stopIfTrue="1">
      <formula>IF(#REF!="Green",TRUE,FALSE)</formula>
    </cfRule>
    <cfRule type="expression" dxfId="71" priority="212" stopIfTrue="1">
      <formula>IF(#REF!="Red",TRUE,FALSE)</formula>
    </cfRule>
  </conditionalFormatting>
  <conditionalFormatting sqref="N6">
    <cfRule type="expression" dxfId="70" priority="10" stopIfTrue="1">
      <formula>IF(#REF!="No Color",TRUE,FALSE)</formula>
    </cfRule>
    <cfRule type="expression" dxfId="69" priority="11" stopIfTrue="1">
      <formula>IF(#REF!="Red",TRUE,FALSE)</formula>
    </cfRule>
    <cfRule type="expression" dxfId="68" priority="12" stopIfTrue="1">
      <formula>IF(#REF!="Green",TRUE,FALSE)</formula>
    </cfRule>
  </conditionalFormatting>
  <conditionalFormatting sqref="A36:I36 A42 C42 G42">
    <cfRule type="expression" dxfId="67" priority="7" stopIfTrue="1">
      <formula>IF($N$2="No Color",TRUE,FALSE)</formula>
    </cfRule>
    <cfRule type="expression" dxfId="66" priority="8" stopIfTrue="1">
      <formula>IF($N$2="Red",TRUE,FALSE)</formula>
    </cfRule>
    <cfRule type="expression" dxfId="65" priority="9" stopIfTrue="1">
      <formula>IF($N$2="Green",TRUE,FALSE)</formula>
    </cfRule>
  </conditionalFormatting>
  <conditionalFormatting sqref="E42">
    <cfRule type="expression" dxfId="64" priority="4" stopIfTrue="1">
      <formula>IF($N$2="No Color",TRUE,FALSE)</formula>
    </cfRule>
    <cfRule type="expression" dxfId="63" priority="5" stopIfTrue="1">
      <formula>IF($N$2="Red",TRUE,FALSE)</formula>
    </cfRule>
    <cfRule type="expression" dxfId="62" priority="6" stopIfTrue="1">
      <formula>IF($N$2="Green",TRUE,FALSE)</formula>
    </cfRule>
  </conditionalFormatting>
  <conditionalFormatting sqref="N5">
    <cfRule type="expression" dxfId="61" priority="1" stopIfTrue="1">
      <formula>IF(#REF!="No Color",TRUE,FALSE)</formula>
    </cfRule>
    <cfRule type="expression" dxfId="60" priority="2" stopIfTrue="1">
      <formula>IF(#REF!="Red",TRUE,FALSE)</formula>
    </cfRule>
    <cfRule type="expression" dxfId="59" priority="3" stopIfTrue="1">
      <formula>IF(#REF!="Green",TRUE,FALSE)</formula>
    </cfRule>
  </conditionalFormatting>
  <dataValidations xWindow="206" yWindow="435" count="5">
    <dataValidation allowBlank="1" showInputMessage="1" showErrorMessage="1" prompt="Enter the Customer ID when or if applicable" sqref="C9" xr:uid="{00000000-0002-0000-0200-000000000000}"/>
    <dataValidation allowBlank="1" showInputMessage="1" showErrorMessage="1" prompt="Enter the invoice number" sqref="C7:D7" xr:uid="{00000000-0002-0000-0200-000001000000}"/>
    <dataValidation allowBlank="1" showInputMessage="1" showErrorMessage="1" prompt="Enter the invoice date, currently using =TODAY() to display today's date automatically" sqref="I2:J2 C8:D8" xr:uid="{00000000-0002-0000-0200-000002000000}"/>
    <dataValidation type="list" allowBlank="1" showInputMessage="1" showErrorMessage="1" prompt="Select products from the drop-down list." sqref="C14:C33 D24:E33 F14:M33" xr:uid="{00000000-0002-0000-0200-000003000000}">
      <formula1>product</formula1>
    </dataValidation>
    <dataValidation allowBlank="1" showInputMessage="1" showErrorMessage="1" prompt="Enter the Purchase Order Number when or if applicable" sqref="C10" xr:uid="{00000000-0002-0000-0200-000004000000}"/>
  </dataValidations>
  <printOptions horizontalCentered="1"/>
  <pageMargins left="0.19685039370078741" right="0.19685039370078741" top="0.46" bottom="0.19685039370078741" header="0.38" footer="0.31496062992125984"/>
  <pageSetup paperSize="9" scale="57" fitToHeight="0" orientation="landscape" horizontalDpi="300" verticalDpi="300" r:id="rId1"/>
  <headerFooter alignWithMargins="0"/>
  <ignoredErrors>
    <ignoredError sqref="O14:O21 L34 M34 N34:O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EE63F-56FC-4260-BB0F-1E47BA5284A7}">
  <sheetPr>
    <pageSetUpPr fitToPage="1"/>
  </sheetPr>
  <dimension ref="A1:F56"/>
  <sheetViews>
    <sheetView showGridLines="0" tabSelected="1" view="pageBreakPreview" zoomScale="80" zoomScaleNormal="80" zoomScaleSheetLayoutView="80" zoomScalePageLayoutView="55" workbookViewId="0">
      <selection activeCell="A57" sqref="A57:XFD65"/>
    </sheetView>
  </sheetViews>
  <sheetFormatPr defaultColWidth="9.140625" defaultRowHeight="16.5" x14ac:dyDescent="0.3"/>
  <cols>
    <col min="1" max="1" width="17.28515625" style="237" customWidth="1"/>
    <col min="2" max="2" width="50.7109375" style="237" customWidth="1"/>
    <col min="3" max="3" width="30.7109375" style="237" customWidth="1"/>
    <col min="4" max="4" width="12.5703125" style="237" customWidth="1"/>
    <col min="5" max="5" width="19.28515625" style="237" customWidth="1"/>
    <col min="6" max="6" width="19.42578125" style="237" customWidth="1"/>
    <col min="7" max="7" width="10.42578125" style="235" customWidth="1"/>
    <col min="8" max="8" width="12.7109375" style="235" customWidth="1"/>
    <col min="9" max="16384" width="9.140625" style="235"/>
  </cols>
  <sheetData>
    <row r="1" spans="1:6" s="236" customFormat="1" ht="70.5" customHeight="1" x14ac:dyDescent="0.2">
      <c r="A1" s="238" t="s">
        <v>141</v>
      </c>
      <c r="B1" s="240" t="s">
        <v>166</v>
      </c>
      <c r="C1" s="239" t="s">
        <v>167</v>
      </c>
      <c r="D1" s="239" t="s">
        <v>115</v>
      </c>
      <c r="E1" s="240" t="s">
        <v>157</v>
      </c>
      <c r="F1" s="240" t="s">
        <v>165</v>
      </c>
    </row>
    <row r="2" spans="1:6" s="236" customFormat="1" ht="15.75" customHeight="1" x14ac:dyDescent="0.2">
      <c r="A2" s="243" t="s">
        <v>158</v>
      </c>
      <c r="B2" s="243" t="s">
        <v>164</v>
      </c>
      <c r="C2" s="243" t="s">
        <v>159</v>
      </c>
      <c r="D2" s="243" t="s">
        <v>160</v>
      </c>
      <c r="E2" s="243" t="s">
        <v>161</v>
      </c>
      <c r="F2" s="243" t="s">
        <v>162</v>
      </c>
    </row>
    <row r="3" spans="1:6" s="241" customFormat="1" ht="20.25" customHeight="1" x14ac:dyDescent="0.2">
      <c r="A3" s="246" t="s">
        <v>163</v>
      </c>
      <c r="B3" s="247"/>
      <c r="C3" s="248"/>
      <c r="D3" s="248"/>
      <c r="E3" s="248"/>
    </row>
    <row r="4" spans="1:6" s="242" customFormat="1" ht="45" x14ac:dyDescent="0.3">
      <c r="A4" s="244">
        <v>1</v>
      </c>
      <c r="B4" s="255" t="s">
        <v>170</v>
      </c>
      <c r="C4" s="249" t="s">
        <v>220</v>
      </c>
      <c r="D4" s="250" t="s">
        <v>169</v>
      </c>
      <c r="E4" s="245">
        <v>5</v>
      </c>
      <c r="F4" s="251" t="s">
        <v>168</v>
      </c>
    </row>
    <row r="5" spans="1:6" s="242" customFormat="1" ht="30" x14ac:dyDescent="0.3">
      <c r="A5" s="244">
        <v>2</v>
      </c>
      <c r="B5" s="255" t="s">
        <v>171</v>
      </c>
      <c r="C5" s="252" t="s">
        <v>221</v>
      </c>
      <c r="D5" s="250" t="s">
        <v>169</v>
      </c>
      <c r="E5" s="253">
        <v>20</v>
      </c>
      <c r="F5" s="251" t="s">
        <v>168</v>
      </c>
    </row>
    <row r="6" spans="1:6" s="242" customFormat="1" ht="75" x14ac:dyDescent="0.3">
      <c r="A6" s="244">
        <v>3</v>
      </c>
      <c r="B6" s="255" t="s">
        <v>172</v>
      </c>
      <c r="C6" s="252" t="s">
        <v>268</v>
      </c>
      <c r="D6" s="250" t="s">
        <v>169</v>
      </c>
      <c r="E6" s="256">
        <v>20</v>
      </c>
      <c r="F6" s="251" t="s">
        <v>168</v>
      </c>
    </row>
    <row r="7" spans="1:6" s="242" customFormat="1" ht="45" x14ac:dyDescent="0.3">
      <c r="A7" s="244">
        <v>4</v>
      </c>
      <c r="B7" s="255" t="s">
        <v>173</v>
      </c>
      <c r="C7" s="252" t="s">
        <v>222</v>
      </c>
      <c r="D7" s="250" t="s">
        <v>169</v>
      </c>
      <c r="E7" s="253">
        <v>200</v>
      </c>
      <c r="F7" s="251" t="s">
        <v>168</v>
      </c>
    </row>
    <row r="8" spans="1:6" s="242" customFormat="1" ht="45" x14ac:dyDescent="0.3">
      <c r="A8" s="244">
        <v>5</v>
      </c>
      <c r="B8" s="255" t="s">
        <v>174</v>
      </c>
      <c r="C8" s="252" t="s">
        <v>269</v>
      </c>
      <c r="D8" s="250" t="s">
        <v>169</v>
      </c>
      <c r="E8" s="256">
        <v>100</v>
      </c>
      <c r="F8" s="251" t="s">
        <v>168</v>
      </c>
    </row>
    <row r="9" spans="1:6" s="242" customFormat="1" ht="45" x14ac:dyDescent="0.3">
      <c r="A9" s="244">
        <v>6</v>
      </c>
      <c r="B9" s="255" t="s">
        <v>175</v>
      </c>
      <c r="C9" s="252" t="s">
        <v>223</v>
      </c>
      <c r="D9" s="250" t="s">
        <v>169</v>
      </c>
      <c r="E9" s="253">
        <v>400</v>
      </c>
      <c r="F9" s="251" t="s">
        <v>168</v>
      </c>
    </row>
    <row r="10" spans="1:6" s="242" customFormat="1" ht="45" x14ac:dyDescent="0.3">
      <c r="A10" s="244">
        <v>7</v>
      </c>
      <c r="B10" s="255" t="s">
        <v>176</v>
      </c>
      <c r="C10" s="252" t="s">
        <v>224</v>
      </c>
      <c r="D10" s="250" t="s">
        <v>169</v>
      </c>
      <c r="E10" s="253">
        <v>400</v>
      </c>
      <c r="F10" s="251" t="s">
        <v>168</v>
      </c>
    </row>
    <row r="11" spans="1:6" s="242" customFormat="1" ht="45" x14ac:dyDescent="0.3">
      <c r="A11" s="244">
        <v>8</v>
      </c>
      <c r="B11" s="255" t="s">
        <v>225</v>
      </c>
      <c r="C11" s="252" t="s">
        <v>226</v>
      </c>
      <c r="D11" s="250" t="s">
        <v>169</v>
      </c>
      <c r="E11" s="253">
        <v>10</v>
      </c>
      <c r="F11" s="251" t="s">
        <v>168</v>
      </c>
    </row>
    <row r="12" spans="1:6" s="242" customFormat="1" ht="30" x14ac:dyDescent="0.3">
      <c r="A12" s="244">
        <v>9</v>
      </c>
      <c r="B12" s="255" t="s">
        <v>177</v>
      </c>
      <c r="C12" s="252" t="s">
        <v>227</v>
      </c>
      <c r="D12" s="250" t="s">
        <v>169</v>
      </c>
      <c r="E12" s="253">
        <v>5</v>
      </c>
      <c r="F12" s="251" t="s">
        <v>168</v>
      </c>
    </row>
    <row r="13" spans="1:6" s="242" customFormat="1" ht="30" x14ac:dyDescent="0.3">
      <c r="A13" s="244">
        <v>10</v>
      </c>
      <c r="B13" s="255" t="s">
        <v>178</v>
      </c>
      <c r="C13" s="252" t="s">
        <v>228</v>
      </c>
      <c r="D13" s="250" t="s">
        <v>169</v>
      </c>
      <c r="E13" s="253">
        <v>5</v>
      </c>
      <c r="F13" s="251" t="s">
        <v>168</v>
      </c>
    </row>
    <row r="14" spans="1:6" s="242" customFormat="1" ht="30" x14ac:dyDescent="0.3">
      <c r="A14" s="244">
        <v>11</v>
      </c>
      <c r="B14" s="255" t="s">
        <v>179</v>
      </c>
      <c r="C14" s="252" t="s">
        <v>229</v>
      </c>
      <c r="D14" s="250" t="s">
        <v>169</v>
      </c>
      <c r="E14" s="253">
        <v>8</v>
      </c>
      <c r="F14" s="251" t="s">
        <v>168</v>
      </c>
    </row>
    <row r="15" spans="1:6" s="242" customFormat="1" ht="30" x14ac:dyDescent="0.3">
      <c r="A15" s="244">
        <v>12</v>
      </c>
      <c r="B15" s="255" t="s">
        <v>180</v>
      </c>
      <c r="C15" s="252" t="s">
        <v>230</v>
      </c>
      <c r="D15" s="250" t="s">
        <v>169</v>
      </c>
      <c r="E15" s="253">
        <v>10</v>
      </c>
      <c r="F15" s="251" t="s">
        <v>168</v>
      </c>
    </row>
    <row r="16" spans="1:6" s="242" customFormat="1" ht="30" x14ac:dyDescent="0.3">
      <c r="A16" s="244">
        <v>13</v>
      </c>
      <c r="B16" s="255" t="s">
        <v>181</v>
      </c>
      <c r="C16" s="252" t="s">
        <v>231</v>
      </c>
      <c r="D16" s="250" t="s">
        <v>169</v>
      </c>
      <c r="E16" s="253">
        <v>5</v>
      </c>
      <c r="F16" s="251" t="s">
        <v>168</v>
      </c>
    </row>
    <row r="17" spans="1:6" s="242" customFormat="1" ht="30" x14ac:dyDescent="0.3">
      <c r="A17" s="244">
        <v>14</v>
      </c>
      <c r="B17" s="255" t="s">
        <v>182</v>
      </c>
      <c r="C17" s="252" t="s">
        <v>232</v>
      </c>
      <c r="D17" s="250" t="s">
        <v>169</v>
      </c>
      <c r="E17" s="253">
        <v>10</v>
      </c>
      <c r="F17" s="251" t="s">
        <v>168</v>
      </c>
    </row>
    <row r="18" spans="1:6" s="242" customFormat="1" ht="30" x14ac:dyDescent="0.3">
      <c r="A18" s="244">
        <v>15</v>
      </c>
      <c r="B18" s="255" t="s">
        <v>183</v>
      </c>
      <c r="C18" s="252" t="s">
        <v>233</v>
      </c>
      <c r="D18" s="250" t="s">
        <v>169</v>
      </c>
      <c r="E18" s="253">
        <v>10</v>
      </c>
      <c r="F18" s="251" t="s">
        <v>168</v>
      </c>
    </row>
    <row r="19" spans="1:6" s="242" customFormat="1" ht="30" x14ac:dyDescent="0.3">
      <c r="A19" s="244">
        <v>16</v>
      </c>
      <c r="B19" s="255" t="s">
        <v>184</v>
      </c>
      <c r="C19" s="252" t="s">
        <v>235</v>
      </c>
      <c r="D19" s="250" t="s">
        <v>169</v>
      </c>
      <c r="E19" s="253">
        <v>10</v>
      </c>
      <c r="F19" s="251" t="s">
        <v>168</v>
      </c>
    </row>
    <row r="20" spans="1:6" s="242" customFormat="1" ht="45" x14ac:dyDescent="0.3">
      <c r="A20" s="244">
        <v>17</v>
      </c>
      <c r="B20" s="255" t="s">
        <v>185</v>
      </c>
      <c r="C20" s="252" t="s">
        <v>234</v>
      </c>
      <c r="D20" s="250" t="s">
        <v>169</v>
      </c>
      <c r="E20" s="253">
        <v>5</v>
      </c>
      <c r="F20" s="251" t="s">
        <v>168</v>
      </c>
    </row>
    <row r="21" spans="1:6" s="242" customFormat="1" ht="30" x14ac:dyDescent="0.3">
      <c r="A21" s="244">
        <v>18</v>
      </c>
      <c r="B21" s="255" t="s">
        <v>186</v>
      </c>
      <c r="C21" s="252" t="s">
        <v>236</v>
      </c>
      <c r="D21" s="250" t="s">
        <v>169</v>
      </c>
      <c r="E21" s="253">
        <v>5</v>
      </c>
      <c r="F21" s="251" t="s">
        <v>168</v>
      </c>
    </row>
    <row r="22" spans="1:6" s="242" customFormat="1" ht="30" x14ac:dyDescent="0.3">
      <c r="A22" s="244">
        <v>19</v>
      </c>
      <c r="B22" s="255" t="s">
        <v>187</v>
      </c>
      <c r="C22" s="252" t="s">
        <v>237</v>
      </c>
      <c r="D22" s="250" t="s">
        <v>169</v>
      </c>
      <c r="E22" s="253">
        <v>10</v>
      </c>
      <c r="F22" s="251" t="s">
        <v>168</v>
      </c>
    </row>
    <row r="23" spans="1:6" s="242" customFormat="1" ht="30" x14ac:dyDescent="0.3">
      <c r="A23" s="244">
        <v>20</v>
      </c>
      <c r="B23" s="255" t="s">
        <v>188</v>
      </c>
      <c r="C23" s="252" t="s">
        <v>267</v>
      </c>
      <c r="D23" s="250" t="s">
        <v>169</v>
      </c>
      <c r="E23" s="253">
        <v>5</v>
      </c>
      <c r="F23" s="251" t="s">
        <v>168</v>
      </c>
    </row>
    <row r="24" spans="1:6" s="242" customFormat="1" ht="30" x14ac:dyDescent="0.3">
      <c r="A24" s="244">
        <v>21</v>
      </c>
      <c r="B24" s="255" t="s">
        <v>189</v>
      </c>
      <c r="C24" s="252" t="s">
        <v>238</v>
      </c>
      <c r="D24" s="250" t="s">
        <v>169</v>
      </c>
      <c r="E24" s="253">
        <v>20</v>
      </c>
      <c r="F24" s="251" t="s">
        <v>168</v>
      </c>
    </row>
    <row r="25" spans="1:6" s="242" customFormat="1" ht="30" x14ac:dyDescent="0.3">
      <c r="A25" s="244">
        <v>22</v>
      </c>
      <c r="B25" s="255" t="s">
        <v>190</v>
      </c>
      <c r="C25" s="252" t="s">
        <v>239</v>
      </c>
      <c r="D25" s="250" t="s">
        <v>169</v>
      </c>
      <c r="E25" s="253">
        <v>20</v>
      </c>
      <c r="F25" s="251" t="s">
        <v>168</v>
      </c>
    </row>
    <row r="26" spans="1:6" s="242" customFormat="1" ht="30" x14ac:dyDescent="0.3">
      <c r="A26" s="244">
        <v>23</v>
      </c>
      <c r="B26" s="255" t="s">
        <v>189</v>
      </c>
      <c r="C26" s="252" t="s">
        <v>238</v>
      </c>
      <c r="D26" s="250" t="s">
        <v>169</v>
      </c>
      <c r="E26" s="253">
        <v>10</v>
      </c>
      <c r="F26" s="251" t="s">
        <v>168</v>
      </c>
    </row>
    <row r="27" spans="1:6" s="242" customFormat="1" ht="30" x14ac:dyDescent="0.3">
      <c r="A27" s="244">
        <v>24</v>
      </c>
      <c r="B27" s="255" t="s">
        <v>190</v>
      </c>
      <c r="C27" s="252" t="s">
        <v>239</v>
      </c>
      <c r="D27" s="250" t="s">
        <v>169</v>
      </c>
      <c r="E27" s="253">
        <v>10</v>
      </c>
      <c r="F27" s="251" t="s">
        <v>168</v>
      </c>
    </row>
    <row r="28" spans="1:6" s="242" customFormat="1" x14ac:dyDescent="0.3">
      <c r="A28" s="244">
        <v>25</v>
      </c>
      <c r="B28" s="255" t="s">
        <v>191</v>
      </c>
      <c r="C28" s="252" t="s">
        <v>240</v>
      </c>
      <c r="D28" s="250" t="s">
        <v>169</v>
      </c>
      <c r="E28" s="253">
        <v>30</v>
      </c>
      <c r="F28" s="251" t="s">
        <v>168</v>
      </c>
    </row>
    <row r="29" spans="1:6" s="242" customFormat="1" x14ac:dyDescent="0.3">
      <c r="A29" s="244">
        <v>26</v>
      </c>
      <c r="B29" s="255" t="s">
        <v>192</v>
      </c>
      <c r="C29" s="252" t="s">
        <v>241</v>
      </c>
      <c r="D29" s="250" t="s">
        <v>169</v>
      </c>
      <c r="E29" s="253">
        <v>20</v>
      </c>
      <c r="F29" s="251" t="s">
        <v>168</v>
      </c>
    </row>
    <row r="30" spans="1:6" s="242" customFormat="1" x14ac:dyDescent="0.3">
      <c r="A30" s="244">
        <v>27</v>
      </c>
      <c r="B30" s="255" t="s">
        <v>193</v>
      </c>
      <c r="C30" s="252" t="s">
        <v>242</v>
      </c>
      <c r="D30" s="250" t="s">
        <v>169</v>
      </c>
      <c r="E30" s="253">
        <v>45</v>
      </c>
      <c r="F30" s="251" t="s">
        <v>168</v>
      </c>
    </row>
    <row r="31" spans="1:6" s="242" customFormat="1" x14ac:dyDescent="0.3">
      <c r="A31" s="244">
        <v>28</v>
      </c>
      <c r="B31" s="255" t="s">
        <v>194</v>
      </c>
      <c r="C31" s="252" t="s">
        <v>243</v>
      </c>
      <c r="D31" s="250" t="s">
        <v>169</v>
      </c>
      <c r="E31" s="253">
        <v>30</v>
      </c>
      <c r="F31" s="251" t="s">
        <v>168</v>
      </c>
    </row>
    <row r="32" spans="1:6" s="242" customFormat="1" x14ac:dyDescent="0.3">
      <c r="A32" s="244">
        <v>29</v>
      </c>
      <c r="B32" s="255" t="s">
        <v>195</v>
      </c>
      <c r="C32" s="252" t="s">
        <v>244</v>
      </c>
      <c r="D32" s="250" t="s">
        <v>169</v>
      </c>
      <c r="E32" s="253">
        <v>10</v>
      </c>
      <c r="F32" s="251" t="s">
        <v>168</v>
      </c>
    </row>
    <row r="33" spans="1:6" s="242" customFormat="1" ht="30" x14ac:dyDescent="0.3">
      <c r="A33" s="244">
        <v>30</v>
      </c>
      <c r="B33" s="255" t="s">
        <v>245</v>
      </c>
      <c r="C33" s="252" t="s">
        <v>246</v>
      </c>
      <c r="D33" s="250" t="s">
        <v>169</v>
      </c>
      <c r="E33" s="253">
        <v>10</v>
      </c>
      <c r="F33" s="251" t="s">
        <v>168</v>
      </c>
    </row>
    <row r="34" spans="1:6" s="242" customFormat="1" x14ac:dyDescent="0.3">
      <c r="A34" s="244">
        <v>31</v>
      </c>
      <c r="B34" s="255" t="s">
        <v>196</v>
      </c>
      <c r="C34" s="252" t="s">
        <v>247</v>
      </c>
      <c r="D34" s="250" t="s">
        <v>169</v>
      </c>
      <c r="E34" s="253">
        <v>20</v>
      </c>
      <c r="F34" s="251" t="s">
        <v>168</v>
      </c>
    </row>
    <row r="35" spans="1:6" s="242" customFormat="1" ht="30" x14ac:dyDescent="0.3">
      <c r="A35" s="244">
        <v>32</v>
      </c>
      <c r="B35" s="255" t="s">
        <v>197</v>
      </c>
      <c r="C35" s="252" t="s">
        <v>248</v>
      </c>
      <c r="D35" s="250" t="s">
        <v>169</v>
      </c>
      <c r="E35" s="253">
        <v>30</v>
      </c>
      <c r="F35" s="251" t="s">
        <v>168</v>
      </c>
    </row>
    <row r="36" spans="1:6" s="242" customFormat="1" ht="30" x14ac:dyDescent="0.3">
      <c r="A36" s="244">
        <v>33</v>
      </c>
      <c r="B36" s="255" t="s">
        <v>198</v>
      </c>
      <c r="C36" s="252" t="s">
        <v>249</v>
      </c>
      <c r="D36" s="250" t="s">
        <v>169</v>
      </c>
      <c r="E36" s="253">
        <v>25</v>
      </c>
      <c r="F36" s="251" t="s">
        <v>168</v>
      </c>
    </row>
    <row r="37" spans="1:6" s="242" customFormat="1" x14ac:dyDescent="0.3">
      <c r="A37" s="244">
        <v>34</v>
      </c>
      <c r="B37" s="255" t="s">
        <v>199</v>
      </c>
      <c r="C37" s="252" t="s">
        <v>250</v>
      </c>
      <c r="D37" s="250" t="s">
        <v>169</v>
      </c>
      <c r="E37" s="253">
        <v>20</v>
      </c>
      <c r="F37" s="251" t="s">
        <v>168</v>
      </c>
    </row>
    <row r="38" spans="1:6" s="242" customFormat="1" ht="30" x14ac:dyDescent="0.3">
      <c r="A38" s="244">
        <v>35</v>
      </c>
      <c r="B38" s="255" t="s">
        <v>200</v>
      </c>
      <c r="C38" s="252" t="s">
        <v>251</v>
      </c>
      <c r="D38" s="250" t="s">
        <v>169</v>
      </c>
      <c r="E38" s="253">
        <v>20</v>
      </c>
      <c r="F38" s="251" t="s">
        <v>168</v>
      </c>
    </row>
    <row r="39" spans="1:6" s="242" customFormat="1" ht="30" x14ac:dyDescent="0.3">
      <c r="A39" s="244">
        <v>36</v>
      </c>
      <c r="B39" s="255" t="s">
        <v>201</v>
      </c>
      <c r="C39" s="252" t="s">
        <v>252</v>
      </c>
      <c r="D39" s="250" t="s">
        <v>169</v>
      </c>
      <c r="E39" s="253">
        <v>20</v>
      </c>
      <c r="F39" s="251" t="s">
        <v>168</v>
      </c>
    </row>
    <row r="40" spans="1:6" s="242" customFormat="1" x14ac:dyDescent="0.3">
      <c r="A40" s="244">
        <v>37</v>
      </c>
      <c r="B40" s="255" t="s">
        <v>202</v>
      </c>
      <c r="C40" s="252" t="s">
        <v>253</v>
      </c>
      <c r="D40" s="250" t="s">
        <v>169</v>
      </c>
      <c r="E40" s="253">
        <v>10</v>
      </c>
      <c r="F40" s="251" t="s">
        <v>168</v>
      </c>
    </row>
    <row r="41" spans="1:6" s="242" customFormat="1" ht="30" x14ac:dyDescent="0.3">
      <c r="A41" s="244">
        <v>38</v>
      </c>
      <c r="B41" s="255" t="s">
        <v>203</v>
      </c>
      <c r="C41" s="252" t="s">
        <v>254</v>
      </c>
      <c r="D41" s="250" t="s">
        <v>169</v>
      </c>
      <c r="E41" s="253">
        <v>20</v>
      </c>
      <c r="F41" s="251" t="s">
        <v>168</v>
      </c>
    </row>
    <row r="42" spans="1:6" s="242" customFormat="1" ht="30" x14ac:dyDescent="0.3">
      <c r="A42" s="244">
        <v>39</v>
      </c>
      <c r="B42" s="255" t="s">
        <v>204</v>
      </c>
      <c r="C42" s="252" t="s">
        <v>255</v>
      </c>
      <c r="D42" s="250" t="s">
        <v>169</v>
      </c>
      <c r="E42" s="253">
        <v>20</v>
      </c>
      <c r="F42" s="251" t="s">
        <v>168</v>
      </c>
    </row>
    <row r="43" spans="1:6" s="242" customFormat="1" ht="30" x14ac:dyDescent="0.3">
      <c r="A43" s="244">
        <v>40</v>
      </c>
      <c r="B43" s="255" t="s">
        <v>205</v>
      </c>
      <c r="C43" s="252" t="s">
        <v>256</v>
      </c>
      <c r="D43" s="250" t="s">
        <v>169</v>
      </c>
      <c r="E43" s="253">
        <v>45</v>
      </c>
      <c r="F43" s="251" t="s">
        <v>168</v>
      </c>
    </row>
    <row r="44" spans="1:6" s="242" customFormat="1" ht="30" x14ac:dyDescent="0.3">
      <c r="A44" s="244">
        <v>41</v>
      </c>
      <c r="B44" s="255" t="s">
        <v>206</v>
      </c>
      <c r="C44" s="252" t="s">
        <v>257</v>
      </c>
      <c r="D44" s="250" t="s">
        <v>169</v>
      </c>
      <c r="E44" s="253">
        <v>200</v>
      </c>
      <c r="F44" s="251" t="s">
        <v>168</v>
      </c>
    </row>
    <row r="45" spans="1:6" s="242" customFormat="1" ht="30" x14ac:dyDescent="0.3">
      <c r="A45" s="244">
        <v>42</v>
      </c>
      <c r="B45" s="255" t="s">
        <v>207</v>
      </c>
      <c r="C45" s="252" t="s">
        <v>258</v>
      </c>
      <c r="D45" s="250" t="s">
        <v>169</v>
      </c>
      <c r="E45" s="253">
        <v>15</v>
      </c>
      <c r="F45" s="251" t="s">
        <v>168</v>
      </c>
    </row>
    <row r="46" spans="1:6" s="242" customFormat="1" ht="30" x14ac:dyDescent="0.3">
      <c r="A46" s="244">
        <v>43</v>
      </c>
      <c r="B46" s="255" t="s">
        <v>208</v>
      </c>
      <c r="C46" s="252" t="s">
        <v>259</v>
      </c>
      <c r="D46" s="250" t="s">
        <v>169</v>
      </c>
      <c r="E46" s="253">
        <v>5</v>
      </c>
      <c r="F46" s="251" t="s">
        <v>168</v>
      </c>
    </row>
    <row r="47" spans="1:6" s="242" customFormat="1" ht="30" x14ac:dyDescent="0.3">
      <c r="A47" s="244">
        <v>44</v>
      </c>
      <c r="B47" s="255" t="s">
        <v>209</v>
      </c>
      <c r="C47" s="252" t="s">
        <v>260</v>
      </c>
      <c r="D47" s="250" t="s">
        <v>169</v>
      </c>
      <c r="E47" s="253">
        <v>20</v>
      </c>
      <c r="F47" s="251" t="s">
        <v>168</v>
      </c>
    </row>
    <row r="48" spans="1:6" s="242" customFormat="1" ht="30" x14ac:dyDescent="0.3">
      <c r="A48" s="244">
        <v>45</v>
      </c>
      <c r="B48" s="255" t="s">
        <v>210</v>
      </c>
      <c r="C48" s="252" t="s">
        <v>261</v>
      </c>
      <c r="D48" s="250" t="s">
        <v>169</v>
      </c>
      <c r="E48" s="253">
        <v>10</v>
      </c>
      <c r="F48" s="251" t="s">
        <v>168</v>
      </c>
    </row>
    <row r="49" spans="1:6" s="242" customFormat="1" ht="30" x14ac:dyDescent="0.3">
      <c r="A49" s="244">
        <v>46</v>
      </c>
      <c r="B49" s="255" t="s">
        <v>211</v>
      </c>
      <c r="C49" s="252" t="s">
        <v>262</v>
      </c>
      <c r="D49" s="250" t="s">
        <v>169</v>
      </c>
      <c r="E49" s="253">
        <v>50</v>
      </c>
      <c r="F49" s="251" t="s">
        <v>168</v>
      </c>
    </row>
    <row r="50" spans="1:6" s="242" customFormat="1" ht="45" x14ac:dyDescent="0.3">
      <c r="A50" s="244">
        <v>47</v>
      </c>
      <c r="B50" s="255" t="s">
        <v>212</v>
      </c>
      <c r="C50" s="252" t="s">
        <v>263</v>
      </c>
      <c r="D50" s="250" t="s">
        <v>169</v>
      </c>
      <c r="E50" s="253">
        <v>20</v>
      </c>
      <c r="F50" s="251" t="s">
        <v>168</v>
      </c>
    </row>
    <row r="51" spans="1:6" s="242" customFormat="1" x14ac:dyDescent="0.3">
      <c r="A51" s="244">
        <v>48</v>
      </c>
      <c r="B51" s="255" t="s">
        <v>213</v>
      </c>
      <c r="C51" s="252" t="s">
        <v>262</v>
      </c>
      <c r="D51" s="250" t="s">
        <v>219</v>
      </c>
      <c r="E51" s="253">
        <v>200</v>
      </c>
      <c r="F51" s="251" t="s">
        <v>168</v>
      </c>
    </row>
    <row r="52" spans="1:6" s="242" customFormat="1" x14ac:dyDescent="0.3">
      <c r="A52" s="244">
        <v>49</v>
      </c>
      <c r="B52" s="255" t="s">
        <v>214</v>
      </c>
      <c r="C52" s="252" t="s">
        <v>262</v>
      </c>
      <c r="D52" s="250" t="s">
        <v>169</v>
      </c>
      <c r="E52" s="253">
        <v>40</v>
      </c>
      <c r="F52" s="251" t="s">
        <v>168</v>
      </c>
    </row>
    <row r="53" spans="1:6" s="242" customFormat="1" x14ac:dyDescent="0.3">
      <c r="A53" s="244">
        <v>50</v>
      </c>
      <c r="B53" s="255" t="s">
        <v>215</v>
      </c>
      <c r="C53" s="252" t="s">
        <v>264</v>
      </c>
      <c r="D53" s="250" t="s">
        <v>169</v>
      </c>
      <c r="E53" s="253">
        <v>100</v>
      </c>
      <c r="F53" s="251" t="s">
        <v>168</v>
      </c>
    </row>
    <row r="54" spans="1:6" s="242" customFormat="1" ht="30" x14ac:dyDescent="0.3">
      <c r="A54" s="244">
        <v>51</v>
      </c>
      <c r="B54" s="255" t="s">
        <v>216</v>
      </c>
      <c r="C54" s="252" t="s">
        <v>265</v>
      </c>
      <c r="D54" s="250" t="s">
        <v>169</v>
      </c>
      <c r="E54" s="253">
        <v>10</v>
      </c>
      <c r="F54" s="251" t="s">
        <v>168</v>
      </c>
    </row>
    <row r="55" spans="1:6" s="242" customFormat="1" ht="30" x14ac:dyDescent="0.3">
      <c r="A55" s="244">
        <v>52</v>
      </c>
      <c r="B55" s="255" t="s">
        <v>217</v>
      </c>
      <c r="C55" s="252" t="s">
        <v>266</v>
      </c>
      <c r="D55" s="250" t="s">
        <v>169</v>
      </c>
      <c r="E55" s="253">
        <v>3</v>
      </c>
      <c r="F55" s="251" t="s">
        <v>168</v>
      </c>
    </row>
    <row r="56" spans="1:6" ht="30" x14ac:dyDescent="0.3">
      <c r="A56" s="244">
        <v>53</v>
      </c>
      <c r="B56" s="255" t="s">
        <v>218</v>
      </c>
      <c r="C56" s="239" t="s">
        <v>262</v>
      </c>
      <c r="D56" s="250" t="s">
        <v>169</v>
      </c>
      <c r="E56" s="254">
        <v>150</v>
      </c>
      <c r="F56" s="251" t="s">
        <v>168</v>
      </c>
    </row>
  </sheetData>
  <conditionalFormatting sqref="A1:D1 A2:E2">
    <cfRule type="expression" dxfId="58" priority="22" stopIfTrue="1">
      <formula>IF(#REF!="No Color",TRUE,FALSE)</formula>
    </cfRule>
    <cfRule type="expression" dxfId="57" priority="23" stopIfTrue="1">
      <formula>IF(#REF!="Red",TRUE,FALSE)</formula>
    </cfRule>
    <cfRule type="expression" dxfId="56" priority="24" stopIfTrue="1">
      <formula>IF(#REF!="Green",TRUE,FALSE)</formula>
    </cfRule>
  </conditionalFormatting>
  <conditionalFormatting sqref="E1">
    <cfRule type="expression" dxfId="55" priority="19" stopIfTrue="1">
      <formula>IF(#REF!="No Color",TRUE,FALSE)</formula>
    </cfRule>
    <cfRule type="expression" dxfId="54" priority="20" stopIfTrue="1">
      <formula>IF(#REF!="Red",TRUE,FALSE)</formula>
    </cfRule>
    <cfRule type="expression" dxfId="53" priority="21" stopIfTrue="1">
      <formula>IF(#REF!="Green",TRUE,FALSE)</formula>
    </cfRule>
  </conditionalFormatting>
  <conditionalFormatting sqref="A3">
    <cfRule type="expression" dxfId="52" priority="10" stopIfTrue="1">
      <formula>IF(#REF!="No Color",TRUE,FALSE)</formula>
    </cfRule>
    <cfRule type="expression" dxfId="51" priority="11" stopIfTrue="1">
      <formula>IF(#REF!="Red",TRUE,FALSE)</formula>
    </cfRule>
    <cfRule type="expression" dxfId="50" priority="12" stopIfTrue="1">
      <formula>IF(#REF!="Green",TRUE,FALSE)</formula>
    </cfRule>
  </conditionalFormatting>
  <conditionalFormatting sqref="F2">
    <cfRule type="expression" dxfId="49" priority="7" stopIfTrue="1">
      <formula>IF(#REF!="No Color",TRUE,FALSE)</formula>
    </cfRule>
    <cfRule type="expression" dxfId="48" priority="8" stopIfTrue="1">
      <formula>IF(#REF!="Red",TRUE,FALSE)</formula>
    </cfRule>
    <cfRule type="expression" dxfId="47" priority="9" stopIfTrue="1">
      <formula>IF(#REF!="Green",TRUE,FALSE)</formula>
    </cfRule>
  </conditionalFormatting>
  <conditionalFormatting sqref="F1">
    <cfRule type="expression" dxfId="46" priority="4" stopIfTrue="1">
      <formula>IF(#REF!="No Color",TRUE,FALSE)</formula>
    </cfRule>
    <cfRule type="expression" dxfId="45" priority="5" stopIfTrue="1">
      <formula>IF(#REF!="Red",TRUE,FALSE)</formula>
    </cfRule>
    <cfRule type="expression" dxfId="44" priority="6" stopIfTrue="1">
      <formula>IF(#REF!="Green",TRUE,FALSE)</formula>
    </cfRule>
  </conditionalFormatting>
  <printOptions horizontalCentered="1"/>
  <pageMargins left="0.25" right="0.25" top="0.75" bottom="0.75" header="0.3" footer="0.3"/>
  <pageSetup paperSize="9" scale="97" fitToHeight="0" orientation="landscape" horizontalDpi="300" verticalDpi="300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47"/>
      <c r="B4" s="447"/>
      <c r="C4" s="447"/>
      <c r="D4" s="447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48" t="s">
        <v>20</v>
      </c>
      <c r="B8" s="448"/>
      <c r="C8" s="448"/>
      <c r="D8" s="448"/>
      <c r="E8" s="36"/>
      <c r="F8" s="448" t="s">
        <v>21</v>
      </c>
      <c r="G8" s="448"/>
      <c r="H8" s="448"/>
      <c r="I8" s="448"/>
      <c r="J8" s="36"/>
      <c r="K8" s="45" t="s">
        <v>17</v>
      </c>
      <c r="L8" s="43"/>
      <c r="M8" s="449" t="s">
        <v>1</v>
      </c>
      <c r="N8" s="450"/>
      <c r="O8" s="47" t="s">
        <v>12</v>
      </c>
      <c r="P8" s="22"/>
      <c r="Q8" s="451">
        <f ca="1">TODAY()</f>
        <v>44593</v>
      </c>
      <c r="R8" s="452"/>
    </row>
    <row r="9" spans="1:25" ht="18" customHeight="1" x14ac:dyDescent="0.2">
      <c r="A9" s="442" t="s">
        <v>1</v>
      </c>
      <c r="B9" s="442"/>
      <c r="C9" s="442"/>
      <c r="D9" s="442"/>
      <c r="E9" s="17"/>
      <c r="F9" s="442" t="s">
        <v>1</v>
      </c>
      <c r="G9" s="442"/>
      <c r="H9" s="442"/>
      <c r="I9" s="42"/>
      <c r="J9" s="41"/>
      <c r="K9" s="46" t="s">
        <v>24</v>
      </c>
      <c r="L9" s="44"/>
      <c r="M9" s="443"/>
      <c r="N9" s="444"/>
      <c r="O9" s="47" t="s">
        <v>13</v>
      </c>
      <c r="P9" s="22"/>
      <c r="Q9" s="445" t="s">
        <v>63</v>
      </c>
      <c r="R9" s="446"/>
    </row>
    <row r="10" spans="1:25" ht="18" customHeight="1" x14ac:dyDescent="0.2">
      <c r="A10" s="442" t="s">
        <v>2</v>
      </c>
      <c r="B10" s="442"/>
      <c r="C10" s="442"/>
      <c r="D10" s="442"/>
      <c r="E10" s="17"/>
      <c r="F10" s="442" t="s">
        <v>2</v>
      </c>
      <c r="G10" s="442"/>
      <c r="H10" s="442"/>
      <c r="I10" s="42"/>
      <c r="J10" s="41"/>
      <c r="K10" s="46" t="s">
        <v>25</v>
      </c>
      <c r="L10" s="44"/>
      <c r="M10" s="443"/>
      <c r="N10" s="444"/>
      <c r="O10" s="47" t="s">
        <v>14</v>
      </c>
      <c r="P10" s="22"/>
      <c r="Q10" s="445" t="s">
        <v>15</v>
      </c>
      <c r="R10" s="446"/>
    </row>
    <row r="11" spans="1:25" ht="18" customHeight="1" x14ac:dyDescent="0.2">
      <c r="A11" s="442" t="s">
        <v>3</v>
      </c>
      <c r="B11" s="442"/>
      <c r="C11" s="442"/>
      <c r="D11" s="442"/>
      <c r="E11" s="17"/>
      <c r="F11" s="442" t="s">
        <v>3</v>
      </c>
      <c r="G11" s="442"/>
      <c r="H11" s="442"/>
      <c r="I11" s="42"/>
      <c r="J11" s="41"/>
      <c r="K11" s="46" t="s">
        <v>18</v>
      </c>
      <c r="L11" s="44"/>
      <c r="M11" s="443"/>
      <c r="N11" s="444"/>
      <c r="O11" s="47" t="s">
        <v>22</v>
      </c>
      <c r="P11" s="22"/>
      <c r="Q11" s="445">
        <v>12345678</v>
      </c>
      <c r="R11" s="446"/>
    </row>
    <row r="12" spans="1:25" ht="18" customHeight="1" x14ac:dyDescent="0.2">
      <c r="A12" s="442" t="s">
        <v>4</v>
      </c>
      <c r="B12" s="442"/>
      <c r="C12" s="442"/>
      <c r="D12" s="442"/>
      <c r="E12" s="17"/>
      <c r="F12" s="442" t="s">
        <v>4</v>
      </c>
      <c r="G12" s="442"/>
      <c r="H12" s="442"/>
      <c r="I12" s="42"/>
      <c r="J12" s="41"/>
      <c r="K12" s="46" t="s">
        <v>19</v>
      </c>
      <c r="L12" s="44"/>
      <c r="M12" s="443"/>
      <c r="N12" s="444"/>
      <c r="O12" s="47" t="s">
        <v>64</v>
      </c>
      <c r="P12" s="22"/>
      <c r="Q12" s="451">
        <f ca="1">Q8+30</f>
        <v>44623</v>
      </c>
      <c r="R12" s="452"/>
    </row>
    <row r="13" spans="1:25" ht="18" customHeight="1" x14ac:dyDescent="0.2">
      <c r="A13" s="442" t="s">
        <v>5</v>
      </c>
      <c r="B13" s="442"/>
      <c r="C13" s="442"/>
      <c r="D13" s="442"/>
      <c r="E13" s="17"/>
      <c r="F13" s="442" t="s">
        <v>5</v>
      </c>
      <c r="G13" s="442"/>
      <c r="H13" s="442"/>
      <c r="I13" s="42"/>
      <c r="J13" s="41"/>
      <c r="K13" s="46" t="s">
        <v>26</v>
      </c>
      <c r="L13" s="44"/>
      <c r="M13" s="443"/>
      <c r="N13" s="444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53" t="s">
        <v>7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67" t="s">
        <v>6</v>
      </c>
      <c r="P15" s="67" t="s">
        <v>8</v>
      </c>
      <c r="Q15" s="454" t="s">
        <v>9</v>
      </c>
      <c r="R15" s="454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5" t="s">
        <v>74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58">
        <v>2</v>
      </c>
      <c r="P16" s="62" t="e">
        <f t="shared" ref="P16:P33" si="1">IF(ISBLANK(B16),"",INDEX(unit_price,MATCH(B16,product,0)))</f>
        <v>#NAME?</v>
      </c>
      <c r="Q16" s="456" t="e">
        <f t="shared" ref="Q16:Q33" si="2">IF(OR(ISBLANK(O16),O16=0),0,O16*P16)</f>
        <v>#NAME?</v>
      </c>
      <c r="R16" s="456"/>
      <c r="U16" s="457" t="s">
        <v>66</v>
      </c>
      <c r="V16" s="457"/>
      <c r="W16" s="457"/>
      <c r="X16" s="457"/>
      <c r="Y16" s="457"/>
    </row>
    <row r="17" spans="1:25" ht="12.95" customHeight="1" x14ac:dyDescent="0.2">
      <c r="A17" s="58" t="e">
        <f t="shared" si="0"/>
        <v>#NAME?</v>
      </c>
      <c r="B17" s="455" t="s">
        <v>75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58">
        <v>3</v>
      </c>
      <c r="P17" s="62" t="e">
        <f t="shared" si="1"/>
        <v>#NAME?</v>
      </c>
      <c r="Q17" s="456" t="e">
        <f t="shared" si="2"/>
        <v>#NAME?</v>
      </c>
      <c r="R17" s="456"/>
      <c r="U17" s="458"/>
      <c r="V17" s="458"/>
      <c r="W17" s="458"/>
      <c r="X17" s="458"/>
      <c r="Y17" s="458"/>
    </row>
    <row r="18" spans="1:25" ht="12.95" customHeight="1" x14ac:dyDescent="0.2">
      <c r="A18" s="58" t="str">
        <f t="shared" si="0"/>
        <v/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58"/>
      <c r="P18" s="62" t="str">
        <f t="shared" si="1"/>
        <v/>
      </c>
      <c r="Q18" s="456">
        <f t="shared" si="2"/>
        <v>0</v>
      </c>
      <c r="R18" s="456"/>
      <c r="U18" s="459" t="s">
        <v>67</v>
      </c>
      <c r="V18" s="459"/>
      <c r="W18" s="459"/>
      <c r="X18" s="459"/>
      <c r="Y18" s="459"/>
    </row>
    <row r="19" spans="1:25" ht="12.95" customHeight="1" x14ac:dyDescent="0.2">
      <c r="A19" s="58" t="str">
        <f t="shared" si="0"/>
        <v/>
      </c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58"/>
      <c r="P19" s="62" t="str">
        <f t="shared" si="1"/>
        <v/>
      </c>
      <c r="Q19" s="456">
        <f t="shared" si="2"/>
        <v>0</v>
      </c>
      <c r="R19" s="456"/>
      <c r="U19" s="460"/>
      <c r="V19" s="460"/>
      <c r="W19" s="460"/>
      <c r="X19" s="460"/>
      <c r="Y19" s="460"/>
    </row>
    <row r="20" spans="1:25" ht="12.95" customHeight="1" x14ac:dyDescent="0.2">
      <c r="A20" s="58" t="str">
        <f t="shared" si="0"/>
        <v/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58"/>
      <c r="P20" s="62" t="str">
        <f t="shared" si="1"/>
        <v/>
      </c>
      <c r="Q20" s="456">
        <f t="shared" si="2"/>
        <v>0</v>
      </c>
      <c r="R20" s="456"/>
      <c r="U20" s="460"/>
      <c r="V20" s="460"/>
      <c r="W20" s="460"/>
      <c r="X20" s="460"/>
      <c r="Y20" s="460"/>
    </row>
    <row r="21" spans="1:25" ht="12.95" customHeight="1" x14ac:dyDescent="0.2">
      <c r="A21" s="58" t="str">
        <f t="shared" si="0"/>
        <v/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58"/>
      <c r="P21" s="62" t="str">
        <f t="shared" si="1"/>
        <v/>
      </c>
      <c r="Q21" s="456">
        <f t="shared" si="2"/>
        <v>0</v>
      </c>
      <c r="R21" s="456"/>
      <c r="U21" s="460"/>
      <c r="V21" s="460"/>
      <c r="W21" s="460"/>
      <c r="X21" s="460"/>
      <c r="Y21" s="460"/>
    </row>
    <row r="22" spans="1:25" ht="12.95" customHeight="1" x14ac:dyDescent="0.2">
      <c r="A22" s="58" t="str">
        <f t="shared" si="0"/>
        <v/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58"/>
      <c r="P22" s="62" t="str">
        <f t="shared" si="1"/>
        <v/>
      </c>
      <c r="Q22" s="456">
        <f t="shared" si="2"/>
        <v>0</v>
      </c>
      <c r="R22" s="456"/>
      <c r="U22" s="460"/>
      <c r="V22" s="460"/>
      <c r="W22" s="460"/>
      <c r="X22" s="460"/>
      <c r="Y22" s="460"/>
    </row>
    <row r="23" spans="1:25" ht="12.95" customHeight="1" x14ac:dyDescent="0.2">
      <c r="A23" s="58" t="str">
        <f t="shared" si="0"/>
        <v/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58"/>
      <c r="P23" s="62" t="str">
        <f t="shared" si="1"/>
        <v/>
      </c>
      <c r="Q23" s="456">
        <f t="shared" si="2"/>
        <v>0</v>
      </c>
      <c r="R23" s="456"/>
      <c r="U23" s="460"/>
      <c r="V23" s="460"/>
      <c r="W23" s="460"/>
      <c r="X23" s="460"/>
      <c r="Y23" s="460"/>
    </row>
    <row r="24" spans="1:25" ht="12.95" customHeight="1" x14ac:dyDescent="0.2">
      <c r="A24" s="58" t="str">
        <f t="shared" si="0"/>
        <v/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58"/>
      <c r="P24" s="62" t="str">
        <f t="shared" si="1"/>
        <v/>
      </c>
      <c r="Q24" s="456">
        <f t="shared" si="2"/>
        <v>0</v>
      </c>
      <c r="R24" s="456"/>
    </row>
    <row r="25" spans="1:25" ht="12.95" customHeight="1" x14ac:dyDescent="0.2">
      <c r="A25" s="58" t="str">
        <f t="shared" si="0"/>
        <v/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58"/>
      <c r="P25" s="62" t="str">
        <f t="shared" si="1"/>
        <v/>
      </c>
      <c r="Q25" s="456">
        <f t="shared" si="2"/>
        <v>0</v>
      </c>
      <c r="R25" s="456"/>
    </row>
    <row r="26" spans="1:25" ht="12.95" customHeight="1" x14ac:dyDescent="0.2">
      <c r="A26" s="58" t="str">
        <f t="shared" si="0"/>
        <v/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58"/>
      <c r="P26" s="62" t="str">
        <f t="shared" si="1"/>
        <v/>
      </c>
      <c r="Q26" s="456">
        <f t="shared" si="2"/>
        <v>0</v>
      </c>
      <c r="R26" s="456"/>
    </row>
    <row r="27" spans="1:25" ht="12.95" customHeight="1" x14ac:dyDescent="0.2">
      <c r="A27" s="58" t="str">
        <f t="shared" si="0"/>
        <v/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58"/>
      <c r="P27" s="62" t="str">
        <f t="shared" si="1"/>
        <v/>
      </c>
      <c r="Q27" s="456">
        <f t="shared" si="2"/>
        <v>0</v>
      </c>
      <c r="R27" s="456"/>
    </row>
    <row r="28" spans="1:25" ht="12.95" customHeight="1" x14ac:dyDescent="0.2">
      <c r="A28" s="58" t="str">
        <f t="shared" si="0"/>
        <v/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58"/>
      <c r="P28" s="62" t="str">
        <f t="shared" si="1"/>
        <v/>
      </c>
      <c r="Q28" s="456">
        <f t="shared" si="2"/>
        <v>0</v>
      </c>
      <c r="R28" s="456"/>
    </row>
    <row r="29" spans="1:25" ht="12.95" customHeight="1" x14ac:dyDescent="0.2">
      <c r="A29" s="58" t="str">
        <f t="shared" si="0"/>
        <v/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58"/>
      <c r="P29" s="62" t="str">
        <f t="shared" si="1"/>
        <v/>
      </c>
      <c r="Q29" s="456">
        <f t="shared" si="2"/>
        <v>0</v>
      </c>
      <c r="R29" s="456"/>
    </row>
    <row r="30" spans="1:25" ht="12.95" customHeight="1" x14ac:dyDescent="0.2">
      <c r="A30" s="58" t="str">
        <f t="shared" si="0"/>
        <v/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58"/>
      <c r="P30" s="62" t="str">
        <f t="shared" si="1"/>
        <v/>
      </c>
      <c r="Q30" s="456">
        <f t="shared" si="2"/>
        <v>0</v>
      </c>
      <c r="R30" s="456"/>
    </row>
    <row r="31" spans="1:25" ht="12.95" customHeight="1" x14ac:dyDescent="0.2">
      <c r="A31" s="58" t="str">
        <f t="shared" si="0"/>
        <v/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58"/>
      <c r="P31" s="62" t="str">
        <f t="shared" si="1"/>
        <v/>
      </c>
      <c r="Q31" s="456">
        <f t="shared" si="2"/>
        <v>0</v>
      </c>
      <c r="R31" s="456"/>
    </row>
    <row r="32" spans="1:25" ht="12.95" customHeight="1" x14ac:dyDescent="0.2">
      <c r="A32" s="58" t="str">
        <f t="shared" si="0"/>
        <v/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58"/>
      <c r="P32" s="62" t="str">
        <f t="shared" si="1"/>
        <v/>
      </c>
      <c r="Q32" s="456">
        <f t="shared" si="2"/>
        <v>0</v>
      </c>
      <c r="R32" s="456"/>
    </row>
    <row r="33" spans="1:25" ht="12.95" customHeight="1" x14ac:dyDescent="0.2">
      <c r="A33" s="59" t="str">
        <f t="shared" si="0"/>
        <v/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59"/>
      <c r="P33" s="63" t="str">
        <f t="shared" si="1"/>
        <v/>
      </c>
      <c r="Q33" s="467">
        <f t="shared" si="2"/>
        <v>0</v>
      </c>
      <c r="R33" s="467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8" t="s">
        <v>27</v>
      </c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70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61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3"/>
      <c r="P36" s="26" t="str">
        <f>Settings!$B$27&amp;" Rate"</f>
        <v>Sales Tax Rate</v>
      </c>
      <c r="Q36" s="464">
        <v>0</v>
      </c>
      <c r="R36" s="465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61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3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61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3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75"/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7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78"/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80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81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P41" s="482" t="s">
        <v>73</v>
      </c>
      <c r="Q41" s="482"/>
      <c r="R41" s="482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71" t="str">
        <f>Settings!$B$5</f>
        <v>Заказ на закупку</v>
      </c>
      <c r="Q42" s="471"/>
      <c r="R42" s="471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7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25" ht="18" customHeight="1" x14ac:dyDescent="0.2">
      <c r="A44" s="47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</row>
    <row r="45" spans="1:25" ht="18" customHeight="1" x14ac:dyDescent="0.2">
      <c r="A45" s="47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</row>
  </sheetData>
  <mergeCells count="77"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Q24:R24"/>
    <mergeCell ref="B26:N26"/>
    <mergeCell ref="Q26:R26"/>
    <mergeCell ref="B27:N27"/>
    <mergeCell ref="Q27:R27"/>
    <mergeCell ref="B25:N25"/>
    <mergeCell ref="Q25:R25"/>
    <mergeCell ref="B24:N24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B15:N15"/>
    <mergeCell ref="Q15:R15"/>
    <mergeCell ref="B16:N16"/>
    <mergeCell ref="Q16:R16"/>
    <mergeCell ref="U16:Y17"/>
    <mergeCell ref="B17:N17"/>
    <mergeCell ref="Q17:R17"/>
    <mergeCell ref="A12:D12"/>
    <mergeCell ref="F12:H12"/>
    <mergeCell ref="M12:N12"/>
    <mergeCell ref="Q12:R12"/>
    <mergeCell ref="A13:D13"/>
    <mergeCell ref="F13:H13"/>
    <mergeCell ref="M13:N13"/>
    <mergeCell ref="A10:D10"/>
    <mergeCell ref="F10:H10"/>
    <mergeCell ref="M10:N10"/>
    <mergeCell ref="Q10:R10"/>
    <mergeCell ref="A11:D11"/>
    <mergeCell ref="F11:H11"/>
    <mergeCell ref="M11:N11"/>
    <mergeCell ref="Q11:R11"/>
    <mergeCell ref="A9:D9"/>
    <mergeCell ref="F9:H9"/>
    <mergeCell ref="M9:N9"/>
    <mergeCell ref="Q9:R9"/>
    <mergeCell ref="A4:D4"/>
    <mergeCell ref="A8:D8"/>
    <mergeCell ref="F8:I8"/>
    <mergeCell ref="M8:N8"/>
    <mergeCell ref="Q8:R8"/>
  </mergeCells>
  <conditionalFormatting sqref="A35:N35">
    <cfRule type="expression" dxfId="43" priority="7" stopIfTrue="1">
      <formula>IF($S$2="No Color",TRUE,FALSE)</formula>
    </cfRule>
    <cfRule type="expression" dxfId="42" priority="8" stopIfTrue="1">
      <formula>IF($S$2="Red",TRUE,FALSE)</formula>
    </cfRule>
    <cfRule type="expression" dxfId="41" priority="9" stopIfTrue="1">
      <formula>IF($S$2="Green",TRUE,FALSE)</formula>
    </cfRule>
  </conditionalFormatting>
  <conditionalFormatting sqref="A15 O15:P15">
    <cfRule type="expression" dxfId="40" priority="1" stopIfTrue="1">
      <formula>IF($S$2="No Color",TRUE,FALSE)</formula>
    </cfRule>
    <cfRule type="expression" dxfId="39" priority="2" stopIfTrue="1">
      <formula>IF($S$2="Red",TRUE,FALSE)</formula>
    </cfRule>
    <cfRule type="expression" dxfId="38" priority="3" stopIfTrue="1">
      <formula>IF($S$2="Green",TRUE,FALSE)</formula>
    </cfRule>
  </conditionalFormatting>
  <conditionalFormatting sqref="A16:R33">
    <cfRule type="expression" dxfId="37" priority="10" stopIfTrue="1">
      <formula>MOD(ROW(),2)=1</formula>
    </cfRule>
  </conditionalFormatting>
  <conditionalFormatting sqref="B15:N15 A8:D8 F8:I8">
    <cfRule type="expression" dxfId="36" priority="11" stopIfTrue="1">
      <formula>IF($S$2="No Color",TRUE,FALSE)</formula>
    </cfRule>
    <cfRule type="expression" dxfId="35" priority="12" stopIfTrue="1">
      <formula>IF($S$2="Red",TRUE,FALSE)</formula>
    </cfRule>
    <cfRule type="expression" dxfId="34" priority="13" stopIfTrue="1">
      <formula>IF($S$2="Green",TRUE,FALSE)</formula>
    </cfRule>
  </conditionalFormatting>
  <conditionalFormatting sqref="Q15:R15">
    <cfRule type="expression" dxfId="33" priority="14" stopIfTrue="1">
      <formula>IF($S$2="No Color",TRUE,FALSE)</formula>
    </cfRule>
    <cfRule type="expression" dxfId="32" priority="15" stopIfTrue="1">
      <formula>IF($S$2="Green",TRUE,FALSE)</formula>
    </cfRule>
    <cfRule type="expression" dxfId="31" priority="16" stopIfTrue="1">
      <formula>IF($S$2="Red",TRUE,FALSE)</formula>
    </cfRule>
  </conditionalFormatting>
  <conditionalFormatting sqref="R1 O1">
    <cfRule type="expression" dxfId="30" priority="4" stopIfTrue="1">
      <formula>IF($S$2="No Color",TRUE,FALSE)</formula>
    </cfRule>
    <cfRule type="expression" dxfId="29" priority="5" stopIfTrue="1">
      <formula>IF($S$2="Red",TRUE,FALSE)</formula>
    </cfRule>
    <cfRule type="expression" dxfId="28" priority="6" stopIfTrue="1">
      <formula>IF($S$2="Green",TRUE,FALSE)</formula>
    </cfRule>
  </conditionalFormatting>
  <conditionalFormatting sqref="K8:L13">
    <cfRule type="expression" dxfId="27" priority="17" stopIfTrue="1">
      <formula>IF($S$2="No Color",TRUE,FALSE)</formula>
    </cfRule>
    <cfRule type="expression" dxfId="26" priority="18" stopIfTrue="1">
      <formula>IF($S$2="Red",TRUE,FALSE)</formula>
    </cfRule>
    <cfRule type="expression" dxfId="25" priority="19" stopIfTrue="1">
      <formula>IF($S$2="Green",TRUE,FALSE)</formula>
    </cfRule>
  </conditionalFormatting>
  <conditionalFormatting sqref="A43:R43">
    <cfRule type="expression" dxfId="24" priority="20" stopIfTrue="1">
      <formula>IF($S$2="No Color",TRUE,FALSE)</formula>
    </cfRule>
    <cfRule type="expression" dxfId="23" priority="21" stopIfTrue="1">
      <formula>IF($S$2="Red",TRUE,FALSE)</formula>
    </cfRule>
    <cfRule type="expression" dxfId="22" priority="22" stopIfTrue="1">
      <formula>IF($S$2="Green",TRUE,FALSE)</formula>
    </cfRule>
  </conditionalFormatting>
  <dataValidations count="6">
    <dataValidation type="list" allowBlank="1" showInputMessage="1" showErrorMessage="1" prompt="Select products from the drop-down list." sqref="B16:N33" xr:uid="{00000000-0002-0000-0400-000000000000}">
      <formula1>product</formula1>
    </dataValidation>
    <dataValidation allowBlank="1" showInputMessage="1" showErrorMessage="1" prompt="Enter the invoice date, currently using =TODAY() to display today's date automatically" sqref="Q8:R8" xr:uid="{00000000-0002-0000-0400-000001000000}"/>
    <dataValidation allowBlank="1" showInputMessage="1" showErrorMessage="1" prompt="Enter the invoice number" sqref="Q9:R9" xr:uid="{00000000-0002-0000-0400-000002000000}"/>
    <dataValidation allowBlank="1" showInputMessage="1" showErrorMessage="1" prompt="Enter the Customer ID when or if applicable" sqref="Q10:R10" xr:uid="{00000000-0002-0000-0400-000003000000}"/>
    <dataValidation allowBlank="1" showInputMessage="1" showErrorMessage="1" prompt="Enter the Purchase Order Number when or if applicable" sqref="Q11:R11" xr:uid="{00000000-0002-0000-0400-000004000000}"/>
    <dataValidation allowBlank="1" showInputMessage="1" showErrorMessage="1" prompt="Enter the Payment Due Date, by default using 30 days from date of issue." sqref="Q12:R12" xr:uid="{00000000-0002-0000-0400-000005000000}"/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47"/>
      <c r="B4" s="447"/>
      <c r="C4" s="447"/>
      <c r="D4" s="447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48" t="s">
        <v>20</v>
      </c>
      <c r="B8" s="448"/>
      <c r="C8" s="448"/>
      <c r="D8" s="448"/>
      <c r="E8" s="36"/>
      <c r="F8" s="448" t="s">
        <v>21</v>
      </c>
      <c r="G8" s="448"/>
      <c r="H8" s="448"/>
      <c r="I8" s="448"/>
      <c r="J8" s="36"/>
      <c r="K8" s="45" t="s">
        <v>17</v>
      </c>
      <c r="L8" s="43"/>
      <c r="M8" s="449" t="s">
        <v>1</v>
      </c>
      <c r="N8" s="450"/>
      <c r="O8" s="47" t="s">
        <v>12</v>
      </c>
      <c r="P8" s="22"/>
      <c r="Q8" s="451">
        <f ca="1">TODAY()</f>
        <v>44593</v>
      </c>
      <c r="R8" s="452"/>
    </row>
    <row r="9" spans="1:25" ht="18" customHeight="1" x14ac:dyDescent="0.2">
      <c r="A9" s="442" t="s">
        <v>1</v>
      </c>
      <c r="B9" s="442"/>
      <c r="C9" s="442"/>
      <c r="D9" s="442"/>
      <c r="E9" s="17"/>
      <c r="F9" s="442" t="s">
        <v>1</v>
      </c>
      <c r="G9" s="442"/>
      <c r="H9" s="442"/>
      <c r="I9" s="42"/>
      <c r="J9" s="41"/>
      <c r="K9" s="46" t="s">
        <v>24</v>
      </c>
      <c r="L9" s="44"/>
      <c r="M9" s="443"/>
      <c r="N9" s="444"/>
      <c r="O9" s="47" t="s">
        <v>13</v>
      </c>
      <c r="P9" s="22"/>
      <c r="Q9" s="445" t="s">
        <v>63</v>
      </c>
      <c r="R9" s="446"/>
    </row>
    <row r="10" spans="1:25" ht="18" customHeight="1" x14ac:dyDescent="0.2">
      <c r="A10" s="442" t="s">
        <v>2</v>
      </c>
      <c r="B10" s="442"/>
      <c r="C10" s="442"/>
      <c r="D10" s="442"/>
      <c r="E10" s="17"/>
      <c r="F10" s="442" t="s">
        <v>2</v>
      </c>
      <c r="G10" s="442"/>
      <c r="H10" s="442"/>
      <c r="I10" s="42"/>
      <c r="J10" s="41"/>
      <c r="K10" s="46" t="s">
        <v>25</v>
      </c>
      <c r="L10" s="44"/>
      <c r="M10" s="443"/>
      <c r="N10" s="444"/>
      <c r="O10" s="47" t="s">
        <v>14</v>
      </c>
      <c r="P10" s="22"/>
      <c r="Q10" s="445" t="s">
        <v>15</v>
      </c>
      <c r="R10" s="446"/>
    </row>
    <row r="11" spans="1:25" ht="18" customHeight="1" x14ac:dyDescent="0.2">
      <c r="A11" s="442" t="s">
        <v>3</v>
      </c>
      <c r="B11" s="442"/>
      <c r="C11" s="442"/>
      <c r="D11" s="442"/>
      <c r="E11" s="17"/>
      <c r="F11" s="442" t="s">
        <v>3</v>
      </c>
      <c r="G11" s="442"/>
      <c r="H11" s="442"/>
      <c r="I11" s="42"/>
      <c r="J11" s="41"/>
      <c r="K11" s="46" t="s">
        <v>18</v>
      </c>
      <c r="L11" s="44"/>
      <c r="M11" s="443"/>
      <c r="N11" s="444"/>
      <c r="O11" s="47" t="s">
        <v>22</v>
      </c>
      <c r="P11" s="22"/>
      <c r="Q11" s="445">
        <v>12345678</v>
      </c>
      <c r="R11" s="446"/>
    </row>
    <row r="12" spans="1:25" ht="18" customHeight="1" x14ac:dyDescent="0.2">
      <c r="A12" s="442" t="s">
        <v>4</v>
      </c>
      <c r="B12" s="442"/>
      <c r="C12" s="442"/>
      <c r="D12" s="442"/>
      <c r="E12" s="17"/>
      <c r="F12" s="442" t="s">
        <v>4</v>
      </c>
      <c r="G12" s="442"/>
      <c r="H12" s="442"/>
      <c r="I12" s="42"/>
      <c r="J12" s="41"/>
      <c r="K12" s="46" t="s">
        <v>19</v>
      </c>
      <c r="L12" s="44"/>
      <c r="M12" s="443"/>
      <c r="N12" s="444"/>
      <c r="O12" s="47" t="s">
        <v>64</v>
      </c>
      <c r="P12" s="22"/>
      <c r="Q12" s="451">
        <f ca="1">Q8+30</f>
        <v>44623</v>
      </c>
      <c r="R12" s="452"/>
    </row>
    <row r="13" spans="1:25" ht="18" customHeight="1" x14ac:dyDescent="0.2">
      <c r="A13" s="442" t="s">
        <v>5</v>
      </c>
      <c r="B13" s="442"/>
      <c r="C13" s="442"/>
      <c r="D13" s="442"/>
      <c r="E13" s="17"/>
      <c r="F13" s="442" t="s">
        <v>5</v>
      </c>
      <c r="G13" s="442"/>
      <c r="H13" s="442"/>
      <c r="I13" s="42"/>
      <c r="J13" s="41"/>
      <c r="K13" s="46" t="s">
        <v>26</v>
      </c>
      <c r="L13" s="44"/>
      <c r="M13" s="443"/>
      <c r="N13" s="444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53" t="s">
        <v>7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67" t="s">
        <v>6</v>
      </c>
      <c r="P15" s="67" t="s">
        <v>8</v>
      </c>
      <c r="Q15" s="454" t="s">
        <v>9</v>
      </c>
      <c r="R15" s="454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5" t="s">
        <v>74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58">
        <v>2</v>
      </c>
      <c r="P16" s="62" t="e">
        <f t="shared" ref="P16:P33" si="1">IF(ISBLANK(B16),"",INDEX(unit_price,MATCH(B16,product,0)))</f>
        <v>#NAME?</v>
      </c>
      <c r="Q16" s="456" t="e">
        <f t="shared" ref="Q16:Q33" si="2">IF(OR(ISBLANK(O16),O16=0),0,O16*P16)</f>
        <v>#NAME?</v>
      </c>
      <c r="R16" s="456"/>
      <c r="U16" s="457" t="s">
        <v>66</v>
      </c>
      <c r="V16" s="457"/>
      <c r="W16" s="457"/>
      <c r="X16" s="457"/>
      <c r="Y16" s="457"/>
    </row>
    <row r="17" spans="1:25" ht="12.95" customHeight="1" x14ac:dyDescent="0.2">
      <c r="A17" s="58" t="e">
        <f t="shared" si="0"/>
        <v>#NAME?</v>
      </c>
      <c r="B17" s="455" t="s">
        <v>75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58">
        <v>3</v>
      </c>
      <c r="P17" s="62" t="e">
        <f t="shared" si="1"/>
        <v>#NAME?</v>
      </c>
      <c r="Q17" s="456" t="e">
        <f t="shared" si="2"/>
        <v>#NAME?</v>
      </c>
      <c r="R17" s="456"/>
      <c r="U17" s="458"/>
      <c r="V17" s="458"/>
      <c r="W17" s="458"/>
      <c r="X17" s="458"/>
      <c r="Y17" s="458"/>
    </row>
    <row r="18" spans="1:25" ht="12.95" customHeight="1" x14ac:dyDescent="0.2">
      <c r="A18" s="58" t="str">
        <f t="shared" si="0"/>
        <v/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58"/>
      <c r="P18" s="62" t="str">
        <f t="shared" si="1"/>
        <v/>
      </c>
      <c r="Q18" s="456">
        <f t="shared" si="2"/>
        <v>0</v>
      </c>
      <c r="R18" s="456"/>
      <c r="U18" s="459" t="s">
        <v>67</v>
      </c>
      <c r="V18" s="459"/>
      <c r="W18" s="459"/>
      <c r="X18" s="459"/>
      <c r="Y18" s="459"/>
    </row>
    <row r="19" spans="1:25" ht="12.95" customHeight="1" x14ac:dyDescent="0.2">
      <c r="A19" s="58" t="str">
        <f t="shared" si="0"/>
        <v/>
      </c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58"/>
      <c r="P19" s="62" t="str">
        <f t="shared" si="1"/>
        <v/>
      </c>
      <c r="Q19" s="456">
        <f t="shared" si="2"/>
        <v>0</v>
      </c>
      <c r="R19" s="456"/>
      <c r="U19" s="460"/>
      <c r="V19" s="460"/>
      <c r="W19" s="460"/>
      <c r="X19" s="460"/>
      <c r="Y19" s="460"/>
    </row>
    <row r="20" spans="1:25" ht="12.95" customHeight="1" x14ac:dyDescent="0.2">
      <c r="A20" s="58" t="str">
        <f t="shared" si="0"/>
        <v/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58"/>
      <c r="P20" s="62" t="str">
        <f t="shared" si="1"/>
        <v/>
      </c>
      <c r="Q20" s="456">
        <f t="shared" si="2"/>
        <v>0</v>
      </c>
      <c r="R20" s="456"/>
      <c r="U20" s="460"/>
      <c r="V20" s="460"/>
      <c r="W20" s="460"/>
      <c r="X20" s="460"/>
      <c r="Y20" s="460"/>
    </row>
    <row r="21" spans="1:25" ht="12.95" customHeight="1" x14ac:dyDescent="0.2">
      <c r="A21" s="58" t="str">
        <f t="shared" si="0"/>
        <v/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58"/>
      <c r="P21" s="62" t="str">
        <f t="shared" si="1"/>
        <v/>
      </c>
      <c r="Q21" s="456">
        <f t="shared" si="2"/>
        <v>0</v>
      </c>
      <c r="R21" s="456"/>
      <c r="U21" s="460"/>
      <c r="V21" s="460"/>
      <c r="W21" s="460"/>
      <c r="X21" s="460"/>
      <c r="Y21" s="460"/>
    </row>
    <row r="22" spans="1:25" ht="12.95" customHeight="1" x14ac:dyDescent="0.2">
      <c r="A22" s="58" t="str">
        <f t="shared" si="0"/>
        <v/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58"/>
      <c r="P22" s="62" t="str">
        <f t="shared" si="1"/>
        <v/>
      </c>
      <c r="Q22" s="456">
        <f t="shared" si="2"/>
        <v>0</v>
      </c>
      <c r="R22" s="456"/>
      <c r="U22" s="460"/>
      <c r="V22" s="460"/>
      <c r="W22" s="460"/>
      <c r="X22" s="460"/>
      <c r="Y22" s="460"/>
    </row>
    <row r="23" spans="1:25" ht="12.95" customHeight="1" x14ac:dyDescent="0.2">
      <c r="A23" s="58" t="str">
        <f t="shared" si="0"/>
        <v/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58"/>
      <c r="P23" s="62" t="str">
        <f t="shared" si="1"/>
        <v/>
      </c>
      <c r="Q23" s="456">
        <f t="shared" si="2"/>
        <v>0</v>
      </c>
      <c r="R23" s="456"/>
      <c r="U23" s="460"/>
      <c r="V23" s="460"/>
      <c r="W23" s="460"/>
      <c r="X23" s="460"/>
      <c r="Y23" s="460"/>
    </row>
    <row r="24" spans="1:25" ht="12.95" customHeight="1" x14ac:dyDescent="0.2">
      <c r="A24" s="58" t="str">
        <f t="shared" si="0"/>
        <v/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58"/>
      <c r="P24" s="62" t="str">
        <f t="shared" si="1"/>
        <v/>
      </c>
      <c r="Q24" s="456">
        <f t="shared" si="2"/>
        <v>0</v>
      </c>
      <c r="R24" s="456"/>
    </row>
    <row r="25" spans="1:25" ht="12.95" customHeight="1" x14ac:dyDescent="0.2">
      <c r="A25" s="58" t="str">
        <f t="shared" si="0"/>
        <v/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58"/>
      <c r="P25" s="62" t="str">
        <f t="shared" si="1"/>
        <v/>
      </c>
      <c r="Q25" s="456">
        <f t="shared" si="2"/>
        <v>0</v>
      </c>
      <c r="R25" s="456"/>
    </row>
    <row r="26" spans="1:25" ht="12.95" customHeight="1" x14ac:dyDescent="0.2">
      <c r="A26" s="58" t="str">
        <f t="shared" si="0"/>
        <v/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58"/>
      <c r="P26" s="62" t="str">
        <f t="shared" si="1"/>
        <v/>
      </c>
      <c r="Q26" s="456">
        <f t="shared" si="2"/>
        <v>0</v>
      </c>
      <c r="R26" s="456"/>
    </row>
    <row r="27" spans="1:25" ht="12.95" customHeight="1" x14ac:dyDescent="0.2">
      <c r="A27" s="58" t="str">
        <f t="shared" si="0"/>
        <v/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58"/>
      <c r="P27" s="62" t="str">
        <f t="shared" si="1"/>
        <v/>
      </c>
      <c r="Q27" s="456">
        <f t="shared" si="2"/>
        <v>0</v>
      </c>
      <c r="R27" s="456"/>
    </row>
    <row r="28" spans="1:25" ht="12.95" customHeight="1" x14ac:dyDescent="0.2">
      <c r="A28" s="58" t="str">
        <f t="shared" si="0"/>
        <v/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58"/>
      <c r="P28" s="62" t="str">
        <f t="shared" si="1"/>
        <v/>
      </c>
      <c r="Q28" s="456">
        <f t="shared" si="2"/>
        <v>0</v>
      </c>
      <c r="R28" s="456"/>
    </row>
    <row r="29" spans="1:25" ht="12.95" customHeight="1" x14ac:dyDescent="0.2">
      <c r="A29" s="58" t="str">
        <f t="shared" si="0"/>
        <v/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58"/>
      <c r="P29" s="62" t="str">
        <f t="shared" si="1"/>
        <v/>
      </c>
      <c r="Q29" s="456">
        <f t="shared" si="2"/>
        <v>0</v>
      </c>
      <c r="R29" s="456"/>
    </row>
    <row r="30" spans="1:25" ht="12.95" customHeight="1" x14ac:dyDescent="0.2">
      <c r="A30" s="58" t="str">
        <f t="shared" si="0"/>
        <v/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58"/>
      <c r="P30" s="62" t="str">
        <f t="shared" si="1"/>
        <v/>
      </c>
      <c r="Q30" s="456">
        <f t="shared" si="2"/>
        <v>0</v>
      </c>
      <c r="R30" s="456"/>
    </row>
    <row r="31" spans="1:25" ht="12.95" customHeight="1" x14ac:dyDescent="0.2">
      <c r="A31" s="58" t="str">
        <f t="shared" si="0"/>
        <v/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58"/>
      <c r="P31" s="62" t="str">
        <f t="shared" si="1"/>
        <v/>
      </c>
      <c r="Q31" s="456">
        <f t="shared" si="2"/>
        <v>0</v>
      </c>
      <c r="R31" s="456"/>
    </row>
    <row r="32" spans="1:25" ht="12.95" customHeight="1" x14ac:dyDescent="0.2">
      <c r="A32" s="58" t="str">
        <f t="shared" si="0"/>
        <v/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58"/>
      <c r="P32" s="62" t="str">
        <f t="shared" si="1"/>
        <v/>
      </c>
      <c r="Q32" s="456">
        <f t="shared" si="2"/>
        <v>0</v>
      </c>
      <c r="R32" s="456"/>
    </row>
    <row r="33" spans="1:25" ht="12.95" customHeight="1" x14ac:dyDescent="0.2">
      <c r="A33" s="59" t="str">
        <f t="shared" si="0"/>
        <v/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59"/>
      <c r="P33" s="63" t="str">
        <f t="shared" si="1"/>
        <v/>
      </c>
      <c r="Q33" s="467">
        <f t="shared" si="2"/>
        <v>0</v>
      </c>
      <c r="R33" s="467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8" t="s">
        <v>27</v>
      </c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70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61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3"/>
      <c r="P36" s="26" t="str">
        <f>Settings!$B$27&amp;" Rate"</f>
        <v>Sales Tax Rate</v>
      </c>
      <c r="Q36" s="464">
        <v>0</v>
      </c>
      <c r="R36" s="465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61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3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61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3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75"/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7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78"/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80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81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P41" s="482" t="s">
        <v>73</v>
      </c>
      <c r="Q41" s="482"/>
      <c r="R41" s="482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71" t="str">
        <f>Settings!$B$5</f>
        <v>Заказ на закупку</v>
      </c>
      <c r="Q42" s="471"/>
      <c r="R42" s="471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7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25" ht="18" customHeight="1" x14ac:dyDescent="0.2">
      <c r="A44" s="47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</row>
    <row r="45" spans="1:25" ht="18" customHeight="1" x14ac:dyDescent="0.2">
      <c r="A45" s="47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</row>
  </sheetData>
  <mergeCells count="77"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Q24:R24"/>
    <mergeCell ref="B26:N26"/>
    <mergeCell ref="Q26:R26"/>
    <mergeCell ref="B27:N27"/>
    <mergeCell ref="Q27:R27"/>
    <mergeCell ref="B25:N25"/>
    <mergeCell ref="Q25:R25"/>
    <mergeCell ref="B24:N24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B15:N15"/>
    <mergeCell ref="Q15:R15"/>
    <mergeCell ref="B16:N16"/>
    <mergeCell ref="Q16:R16"/>
    <mergeCell ref="U16:Y17"/>
    <mergeCell ref="B17:N17"/>
    <mergeCell ref="Q17:R17"/>
    <mergeCell ref="A12:D12"/>
    <mergeCell ref="F12:H12"/>
    <mergeCell ref="M12:N12"/>
    <mergeCell ref="Q12:R12"/>
    <mergeCell ref="A13:D13"/>
    <mergeCell ref="F13:H13"/>
    <mergeCell ref="M13:N13"/>
    <mergeCell ref="A10:D10"/>
    <mergeCell ref="F10:H10"/>
    <mergeCell ref="M10:N10"/>
    <mergeCell ref="Q10:R10"/>
    <mergeCell ref="A11:D11"/>
    <mergeCell ref="F11:H11"/>
    <mergeCell ref="M11:N11"/>
    <mergeCell ref="Q11:R11"/>
    <mergeCell ref="A9:D9"/>
    <mergeCell ref="F9:H9"/>
    <mergeCell ref="M9:N9"/>
    <mergeCell ref="Q9:R9"/>
    <mergeCell ref="A4:D4"/>
    <mergeCell ref="A8:D8"/>
    <mergeCell ref="F8:I8"/>
    <mergeCell ref="M8:N8"/>
    <mergeCell ref="Q8:R8"/>
  </mergeCells>
  <conditionalFormatting sqref="A35:N35">
    <cfRule type="expression" dxfId="21" priority="7" stopIfTrue="1">
      <formula>IF($S$2="No Color",TRUE,FALSE)</formula>
    </cfRule>
    <cfRule type="expression" dxfId="20" priority="8" stopIfTrue="1">
      <formula>IF($S$2="Red",TRUE,FALSE)</formula>
    </cfRule>
    <cfRule type="expression" dxfId="19" priority="9" stopIfTrue="1">
      <formula>IF($S$2="Green",TRUE,FALSE)</formula>
    </cfRule>
  </conditionalFormatting>
  <conditionalFormatting sqref="A15 O15:P15">
    <cfRule type="expression" dxfId="18" priority="1" stopIfTrue="1">
      <formula>IF($S$2="No Color",TRUE,FALSE)</formula>
    </cfRule>
    <cfRule type="expression" dxfId="17" priority="2" stopIfTrue="1">
      <formula>IF($S$2="Red",TRUE,FALSE)</formula>
    </cfRule>
    <cfRule type="expression" dxfId="16" priority="3" stopIfTrue="1">
      <formula>IF($S$2="Green",TRUE,FALSE)</formula>
    </cfRule>
  </conditionalFormatting>
  <conditionalFormatting sqref="A16:R33">
    <cfRule type="expression" dxfId="15" priority="10" stopIfTrue="1">
      <formula>MOD(ROW(),2)=1</formula>
    </cfRule>
  </conditionalFormatting>
  <conditionalFormatting sqref="B15:N15 A8:D8 F8:I8">
    <cfRule type="expression" dxfId="14" priority="11" stopIfTrue="1">
      <formula>IF($S$2="No Color",TRUE,FALSE)</formula>
    </cfRule>
    <cfRule type="expression" dxfId="13" priority="12" stopIfTrue="1">
      <formula>IF($S$2="Red",TRUE,FALSE)</formula>
    </cfRule>
    <cfRule type="expression" dxfId="12" priority="13" stopIfTrue="1">
      <formula>IF($S$2="Green",TRUE,FALSE)</formula>
    </cfRule>
  </conditionalFormatting>
  <conditionalFormatting sqref="Q15:R15">
    <cfRule type="expression" dxfId="11" priority="14" stopIfTrue="1">
      <formula>IF($S$2="No Color",TRUE,FALSE)</formula>
    </cfRule>
    <cfRule type="expression" dxfId="10" priority="15" stopIfTrue="1">
      <formula>IF($S$2="Green",TRUE,FALSE)</formula>
    </cfRule>
    <cfRule type="expression" dxfId="9" priority="16" stopIfTrue="1">
      <formula>IF($S$2="Red",TRUE,FALSE)</formula>
    </cfRule>
  </conditionalFormatting>
  <conditionalFormatting sqref="R1 O1">
    <cfRule type="expression" dxfId="8" priority="4" stopIfTrue="1">
      <formula>IF($S$2="No Color",TRUE,FALSE)</formula>
    </cfRule>
    <cfRule type="expression" dxfId="7" priority="5" stopIfTrue="1">
      <formula>IF($S$2="Red",TRUE,FALSE)</formula>
    </cfRule>
    <cfRule type="expression" dxfId="6" priority="6" stopIfTrue="1">
      <formula>IF($S$2="Green",TRUE,FALSE)</formula>
    </cfRule>
  </conditionalFormatting>
  <conditionalFormatting sqref="K8:L13">
    <cfRule type="expression" dxfId="5" priority="17" stopIfTrue="1">
      <formula>IF($S$2="No Color",TRUE,FALSE)</formula>
    </cfRule>
    <cfRule type="expression" dxfId="4" priority="18" stopIfTrue="1">
      <formula>IF($S$2="Red",TRUE,FALSE)</formula>
    </cfRule>
    <cfRule type="expression" dxfId="3" priority="19" stopIfTrue="1">
      <formula>IF($S$2="Green",TRUE,FALSE)</formula>
    </cfRule>
  </conditionalFormatting>
  <conditionalFormatting sqref="A43:R43">
    <cfRule type="expression" dxfId="2" priority="20" stopIfTrue="1">
      <formula>IF($S$2="No Color",TRUE,FALSE)</formula>
    </cfRule>
    <cfRule type="expression" dxfId="1" priority="21" stopIfTrue="1">
      <formula>IF($S$2="Red",TRUE,FALSE)</formula>
    </cfRule>
    <cfRule type="expression" dxfId="0" priority="22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 xr:uid="{00000000-0002-0000-0500-000000000000}"/>
    <dataValidation allowBlank="1" showInputMessage="1" showErrorMessage="1" prompt="Enter the Purchase Order Number when or if applicable" sqref="Q11:R11" xr:uid="{00000000-0002-0000-0500-000001000000}"/>
    <dataValidation allowBlank="1" showInputMessage="1" showErrorMessage="1" prompt="Enter the Customer ID when or if applicable" sqref="Q10:R10" xr:uid="{00000000-0002-0000-0500-000002000000}"/>
    <dataValidation allowBlank="1" showInputMessage="1" showErrorMessage="1" prompt="Enter the invoice number" sqref="Q9:R9" xr:uid="{00000000-0002-0000-0500-000003000000}"/>
    <dataValidation allowBlank="1" showInputMessage="1" showErrorMessage="1" prompt="Enter the invoice date, currently using =TODAY() to display today's date automatically" sqref="Q8:R8" xr:uid="{00000000-0002-0000-0500-000004000000}"/>
    <dataValidation type="list" allowBlank="1" showInputMessage="1" showErrorMessage="1" prompt="Select products from the drop-down list." sqref="B16:N33" xr:uid="{00000000-0002-0000-0500-000005000000}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Settings</vt:lpstr>
      <vt:lpstr>Заказ на закупку</vt:lpstr>
      <vt:lpstr>Расходные материалы</vt:lpstr>
      <vt:lpstr>Светотехника</vt:lpstr>
      <vt:lpstr>Вспомогательные материалы</vt:lpstr>
      <vt:lpstr>СИЗ</vt:lpstr>
      <vt:lpstr>Лист1</vt:lpstr>
      <vt:lpstr>Светотехника!Область_печати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Oksana Ten</cp:lastModifiedBy>
  <cp:lastPrinted>2022-01-20T08:11:48Z</cp:lastPrinted>
  <dcterms:created xsi:type="dcterms:W3CDTF">2009-07-28T19:11:35Z</dcterms:created>
  <dcterms:modified xsi:type="dcterms:W3CDTF">2022-02-01T06:03:03Z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