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!Закупки\29. Лицензии и т.п\"/>
    </mc:Choice>
  </mc:AlternateContent>
  <xr:revisionPtr revIDLastSave="0" documentId="13_ncr:1_{006B104E-3A7E-4270-BA24-A0BBA8AAC199}" xr6:coauthVersionLast="40" xr6:coauthVersionMax="41" xr10:uidLastSave="{00000000-0000-0000-0000-000000000000}"/>
  <bookViews>
    <workbookView xWindow="-120" yWindow="-120" windowWidth="29040" windowHeight="15990" tabRatio="735" firstSheet="3" activeTab="3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ЗнЗ образец (2)" sheetId="18" r:id="rId4"/>
    <sheet name="Вспомогательные материалы" sheetId="9" state="hidden" r:id="rId5"/>
    <sheet name="СИЗ" sheetId="10" state="hidden" r:id="rId6"/>
    <sheet name="Лист1" sheetId="12" state="hidden" r:id="rId7"/>
  </sheets>
  <calcPr calcId="191029"/>
</workbook>
</file>

<file path=xl/calcChain.xml><?xml version="1.0" encoding="utf-8"?>
<calcChain xmlns="http://schemas.openxmlformats.org/spreadsheetml/2006/main"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<sst xmlns="http://schemas.openxmlformats.org/spreadsheetml/2006/main" count="338" uniqueCount="171">
  <si>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</si>
  <si>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</si>
  <si>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</si>
  <si>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</si>
  <si>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</si>
  <si>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</si>
  <si>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</si>
  <si>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</si>
  <si>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</si>
  <si>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</si>
  <si>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</si>
  <si>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</si>
  <si>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</si>
  <si>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</si>
  <si>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</si>
  <si>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</si>
  <si>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</si>
  <si>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</si>
  <si>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</si>
  <si>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</si>
  <si>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</si>
  <si>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</si>
  <si>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</si>
  <si>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</si>
  <si>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</si>
  <si>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</si>
  <si>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</si>
  <si>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</si>
  <si>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</si>
  <si>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</si>
  <si>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</si>
  <si>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</si>
  <si>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</si>
  <si>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</si>
  <si>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</si>
  <si>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</si>
  <si>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</si>
  <si>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</si>
  <si>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</si>
  <si>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</si>
  <si>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</si>
  <si>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</si>
  <si>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</si>
  <si>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</si>
  <si>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</si>
  <si>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</si>
  <si>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</si>
  <si>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</si>
  <si>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</si>
  <si>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</si>
  <si>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</si>
  <si>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</si>
  <si>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</si>
  <si>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</si>
  <si>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</si>
  <si>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</si>
  <si>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</si>
  <si>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</si>
  <si>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</si>
  <si>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</si>
  <si>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</si>
  <si>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</si>
  <si>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</si>
  <si>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</si>
  <si>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</si>
  <si>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</si>
  <si>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</si>
  <si>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</si>
  <si>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</si>
  <si>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</si>
  <si>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</si>
  <si>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</si>
  <si>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</si>
  <si>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</si>
  <si>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</si>
  <si>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</si>
  <si>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</si>
  <si>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</si>
  <si>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</si>
  <si>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</si>
  <si>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</si>
  <si>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</si>
  <si>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</si>
  <si>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</si>
  <si>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</si>
  <si>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</si>
  <si>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</si>
  <si>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</si>
  <si>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</si>
  <si>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</si>
  <si>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</si>
  <si>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</si>
  <si>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</si>
  <si>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</si>
  <si>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</si>
  <si>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</si>
  <si>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</si>
  <si>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</si>
  <si>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</si>
  <si>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</si>
  <si>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</si>
  <si>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</si>
  <si>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</si>
  <si>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</si>
  <si>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</si>
  <si>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</si>
  <si>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</si>
  <si>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</si>
  <si>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</si>
  <si>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</si>
  <si>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</si>
  <si>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</si>
  <si>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</si>
  <si>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</si>
  <si>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</si>
  <si>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</si>
  <si>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</si>
  <si>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</si>
  <si>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</si>
  <si>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</si>
  <si>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</si>
  <si>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</si>
  <si>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</si>
  <si>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</si>
  <si>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</si>
  <si>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</si>
  <si>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</si>
  <si>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</si>
  <si>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</si>
  <si>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</si>
  <si>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</si>
  <si>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</si>
  <si>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</si>
  <si>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</si>
  <si>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</si>
  <si>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</si>
  <si>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</si>
  <si>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</si>
  <si>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</si>
  <si>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</si>
  <si>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</si>
  <si>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</si>
  <si>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</si>
  <si>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</si>
  <si>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</si>
  <si>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</si>
  <si>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</si>
  <si>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</si>
  <si>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</si>
  <si>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</si>
  <si>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</si>
  <si>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</si>
  <si>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</si>
  <si>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</si>
  <si>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</si>
  <si>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</si>
  <si>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</si>
  <si>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Количество</t>
  </si>
  <si>
    <t>1</t>
  </si>
  <si>
    <t>4</t>
  </si>
  <si>
    <t>5</t>
  </si>
  <si>
    <t>11</t>
  </si>
  <si>
    <t>2</t>
  </si>
  <si>
    <t>Примечание 
(рекомендованные производители, бренд и др.)</t>
  </si>
  <si>
    <t xml:space="preserve">Наименование                                  </t>
  </si>
  <si>
    <t>шт.</t>
  </si>
  <si>
    <t xml:space="preserve">Лицензия "Macroscope" для подключения камер видеонаблюдения </t>
  </si>
  <si>
    <t>Коммутатор POE 8port</t>
  </si>
  <si>
    <t>Кабель FTP</t>
  </si>
  <si>
    <t>Бухта</t>
  </si>
  <si>
    <t>HIKVISION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</si>
</sst>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</numFmts>
  <fonts count="56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</cellStyleXfs>
  <cellXfs count="479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0" fontId="51" fillId="0" borderId="0" xfId="9" applyFont="1" applyProtection="1">
      <protection hidden="1"/>
    </xf>
    <xf numFmtId="0" fontId="51" fillId="0" borderId="0" xfId="9" applyFont="1" applyAlignment="1" applyProtection="1">
      <alignment horizontal="center" vertical="center"/>
      <protection hidden="1"/>
    </xf>
    <xf numFmtId="0" fontId="53" fillId="0" borderId="0" xfId="9" applyFont="1" applyProtection="1">
      <protection hidden="1"/>
    </xf>
    <xf numFmtId="164" fontId="53" fillId="0" borderId="79" xfId="9" applyNumberFormat="1" applyFont="1" applyFill="1" applyBorder="1" applyAlignment="1" applyProtection="1">
      <alignment vertical="center" wrapText="1"/>
      <protection hidden="1"/>
    </xf>
    <xf numFmtId="0" fontId="53" fillId="0" borderId="0" xfId="9" applyFont="1" applyFill="1" applyProtection="1">
      <protection hidden="1"/>
    </xf>
    <xf numFmtId="0" fontId="52" fillId="0" borderId="82" xfId="9" applyFont="1" applyFill="1" applyBorder="1" applyAlignment="1" applyProtection="1">
      <alignment horizontal="center" vertical="center" wrapText="1"/>
      <protection hidden="1"/>
    </xf>
    <xf numFmtId="0" fontId="52" fillId="0" borderId="77" xfId="9" applyFont="1" applyFill="1" applyBorder="1" applyAlignment="1" applyProtection="1">
      <alignment horizontal="center" vertical="center" wrapText="1"/>
      <protection hidden="1"/>
    </xf>
    <xf numFmtId="0" fontId="52" fillId="0" borderId="78" xfId="9" applyFont="1" applyFill="1" applyBorder="1" applyAlignment="1" applyProtection="1">
      <alignment horizontal="center" vertical="center" wrapText="1"/>
      <protection hidden="1"/>
    </xf>
    <xf numFmtId="0" fontId="51" fillId="0" borderId="0" xfId="9" applyFont="1" applyFill="1" applyProtection="1">
      <protection hidden="1"/>
    </xf>
    <xf numFmtId="0" fontId="53" fillId="0" borderId="77" xfId="0" applyFont="1" applyFill="1" applyBorder="1" applyAlignment="1">
      <alignment horizontal="center" wrapText="1"/>
    </xf>
    <xf numFmtId="164" fontId="54" fillId="0" borderId="77" xfId="6" applyFont="1" applyFill="1" applyBorder="1" applyAlignment="1" applyProtection="1">
      <alignment horizontal="center" wrapText="1"/>
      <protection locked="0"/>
    </xf>
    <xf numFmtId="0" fontId="52" fillId="0" borderId="83" xfId="9" applyNumberFormat="1" applyFont="1" applyFill="1" applyBorder="1" applyAlignment="1" applyProtection="1">
      <alignment horizontal="center" vertical="center" wrapText="1"/>
      <protection hidden="1"/>
    </xf>
    <xf numFmtId="0" fontId="52" fillId="0" borderId="84" xfId="9" applyNumberFormat="1" applyFont="1" applyFill="1" applyBorder="1" applyAlignment="1" applyProtection="1">
      <alignment horizontal="center" vertical="center" wrapText="1"/>
      <protection hidden="1"/>
    </xf>
    <xf numFmtId="0" fontId="53" fillId="0" borderId="80" xfId="9" applyFont="1" applyFill="1" applyBorder="1" applyAlignment="1" applyProtection="1">
      <alignment horizontal="center" vertical="center" wrapText="1"/>
      <protection locked="0"/>
    </xf>
    <xf numFmtId="164" fontId="53" fillId="0" borderId="77" xfId="2" applyFont="1" applyFill="1" applyBorder="1" applyAlignment="1" applyProtection="1">
      <alignment horizontal="center" wrapText="1"/>
      <protection locked="0"/>
    </xf>
    <xf numFmtId="0" fontId="55" fillId="0" borderId="77" xfId="0" applyFont="1" applyFill="1" applyBorder="1" applyAlignment="1">
      <alignment wrapText="1"/>
    </xf>
    <xf numFmtId="0" fontId="53" fillId="0" borderId="81" xfId="0" applyFont="1" applyFill="1" applyBorder="1" applyAlignment="1" applyProtection="1">
      <alignment horizontal="center" vertical="center" wrapText="1"/>
      <protection hidden="1"/>
    </xf>
    <xf numFmtId="164" fontId="53" fillId="0" borderId="77" xfId="2" applyFont="1" applyFill="1" applyBorder="1" applyAlignment="1" applyProtection="1">
      <alignment horizontal="center" wrapText="1"/>
      <protection hidden="1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41" fillId="0" borderId="68" xfId="0" applyFont="1" applyFill="1" applyBorder="1" applyAlignment="1">
      <alignment horizontal="left" vertical="center" indent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</cellXfs>
  <cellStyles count="11">
    <cellStyle name="Гиперссылка" xfId="1" builtinId="8"/>
    <cellStyle name="Гиперссылка 2" xfId="7" xr:uid="{00000000-0005-0000-0000-000001000000}"/>
    <cellStyle name="Обычный" xfId="0" builtinId="0"/>
    <cellStyle name="Обычный 2" xfId="4" xr:uid="{00000000-0005-0000-0000-000003000000}"/>
    <cellStyle name="Обычный 2 2" xfId="8" xr:uid="{00000000-0005-0000-0000-000004000000}"/>
    <cellStyle name="Обычный 3" xfId="9" xr:uid="{00000000-0005-0000-0000-000005000000}"/>
    <cellStyle name="Обычный 3 2" xfId="3" xr:uid="{00000000-0005-0000-0000-000006000000}"/>
    <cellStyle name="Обычный 5" xfId="5" xr:uid="{00000000-0005-0000-0000-000007000000}"/>
    <cellStyle name="Финансовый" xfId="2" builtinId="3"/>
    <cellStyle name="Финансовый 2" xfId="6" xr:uid="{00000000-0005-0000-0000-000009000000}"/>
    <cellStyle name="Финансовый 3" xfId="10" xr:uid="{00000000-0005-0000-0000-00000A000000}"/>
  </cellStyles>
  <dxfs count="134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583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607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3E522E-4D70-4234-B7CE-B805049352E9}" name="Таблица3772" displayName="Таблица3772" ref="A2:E5" totalsRowShown="0" headerRowDxfId="133" dataDxfId="131" totalsRowDxfId="129" headerRowBorderDxfId="132" tableBorderDxfId="130" totalsRowBorderDxfId="128" headerRowCellStyle="Обычный 3">
  <autoFilter ref="A2:E5" xr:uid="{00000000-0009-0000-0100-000006000000}"/>
  <tableColumns count="5">
    <tableColumn id="1" xr3:uid="{8F998F0E-6DED-4079-93E1-70DE1EEE9F4D}" name="1" dataDxfId="127" totalsRowDxfId="122" dataCellStyle="Обычный 3"/>
    <tableColumn id="2" xr3:uid="{7B6980D3-C0C3-491C-856F-7B25B393766E}" name="2" dataDxfId="126" totalsRowDxfId="121"/>
    <tableColumn id="4" xr3:uid="{E3A4BEB9-9757-488F-9AF3-9729405A6BCF}" name="4" dataDxfId="125" totalsRowDxfId="120" dataCellStyle="Обычный 3 2"/>
    <tableColumn id="5" xr3:uid="{8A3905F9-1913-4AC2-ABF0-E87653D3AFB5}" name="5" dataDxfId="124" totalsRowDxfId="119" dataCellStyle="Финансовый"/>
    <tableColumn id="12" xr3:uid="{3055A2F0-2063-432B-A5D4-14126A3A3D99}" name="11" dataDxfId="123" totalsRowDxfId="1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55" t="s">
        <v>76</v>
      </c>
      <c r="C5" s="256"/>
      <c r="D5" s="4"/>
      <c r="E5" s="5" t="s">
        <v>33</v>
      </c>
    </row>
    <row r="6" spans="1:5" s="6" customFormat="1" ht="18" customHeight="1" x14ac:dyDescent="0.2">
      <c r="A6" s="3" t="s">
        <v>34</v>
      </c>
      <c r="B6" s="260" t="s">
        <v>77</v>
      </c>
      <c r="C6" s="256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61"/>
      <c r="C8" s="261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55">
        <v>111</v>
      </c>
      <c r="C10" s="256"/>
      <c r="D10" s="4"/>
    </row>
    <row r="11" spans="1:5" s="6" customFormat="1" ht="18" customHeight="1" x14ac:dyDescent="0.2">
      <c r="A11" s="3" t="s">
        <v>37</v>
      </c>
      <c r="B11" s="255" t="s">
        <v>37</v>
      </c>
      <c r="C11" s="256"/>
      <c r="D11" s="4"/>
    </row>
    <row r="12" spans="1:5" s="6" customFormat="1" ht="18" customHeight="1" x14ac:dyDescent="0.2">
      <c r="A12" s="3" t="s">
        <v>38</v>
      </c>
      <c r="B12" s="255" t="s">
        <v>38</v>
      </c>
      <c r="C12" s="256"/>
      <c r="D12" s="4"/>
    </row>
    <row r="13" spans="1:5" s="6" customFormat="1" ht="18" customHeight="1" x14ac:dyDescent="0.2">
      <c r="A13" s="3" t="s">
        <v>39</v>
      </c>
      <c r="B13" s="255" t="s">
        <v>40</v>
      </c>
      <c r="C13" s="256"/>
      <c r="D13" s="253" t="s">
        <v>41</v>
      </c>
      <c r="E13" s="254"/>
    </row>
    <row r="14" spans="1:5" s="6" customFormat="1" ht="18" customHeight="1" x14ac:dyDescent="0.2">
      <c r="A14" s="3" t="s">
        <v>42</v>
      </c>
      <c r="B14" s="255" t="s">
        <v>43</v>
      </c>
      <c r="C14" s="256"/>
      <c r="D14" s="253" t="s">
        <v>41</v>
      </c>
      <c r="E14" s="254"/>
    </row>
    <row r="15" spans="1:5" s="6" customFormat="1" ht="18" customHeight="1" x14ac:dyDescent="0.2">
      <c r="A15" s="3" t="s">
        <v>44</v>
      </c>
      <c r="B15" s="257" t="s">
        <v>45</v>
      </c>
      <c r="C15" s="258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57" t="s">
        <v>47</v>
      </c>
      <c r="C17" s="258"/>
      <c r="D17" s="10"/>
    </row>
    <row r="18" spans="1:5" s="6" customFormat="1" ht="18" customHeight="1" x14ac:dyDescent="0.2">
      <c r="A18" s="3" t="s">
        <v>48</v>
      </c>
      <c r="B18" s="257" t="s">
        <v>47</v>
      </c>
      <c r="C18" s="258"/>
      <c r="D18" s="10"/>
    </row>
    <row r="19" spans="1:5" s="6" customFormat="1" ht="18" customHeight="1" x14ac:dyDescent="0.2">
      <c r="A19" s="3" t="s">
        <v>49</v>
      </c>
      <c r="B19" s="259" t="s">
        <v>50</v>
      </c>
      <c r="C19" s="258"/>
      <c r="D19" s="10"/>
    </row>
    <row r="20" spans="1:5" s="6" customFormat="1" ht="18" customHeight="1" x14ac:dyDescent="0.2">
      <c r="A20" s="3" t="s">
        <v>51</v>
      </c>
      <c r="B20" s="259" t="s">
        <v>52</v>
      </c>
      <c r="C20" s="258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55" t="s">
        <v>54</v>
      </c>
      <c r="C22" s="256"/>
      <c r="D22" s="4"/>
    </row>
    <row r="23" spans="1:5" s="6" customFormat="1" ht="18" customHeight="1" x14ac:dyDescent="0.2">
      <c r="A23" s="3" t="s">
        <v>55</v>
      </c>
      <c r="B23" s="257" t="s">
        <v>47</v>
      </c>
      <c r="C23" s="258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B12:C12"/>
    <mergeCell ref="B13:C13"/>
    <mergeCell ref="B5:C5"/>
    <mergeCell ref="B6:C6"/>
    <mergeCell ref="B8:C8"/>
    <mergeCell ref="B10:C10"/>
    <mergeCell ref="B11:C11"/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339">
        <v>43217</v>
      </c>
      <c r="D4" s="340"/>
      <c r="E4" s="88"/>
      <c r="F4" s="88"/>
      <c r="J4" s="86" t="s">
        <v>88</v>
      </c>
      <c r="K4" s="87"/>
      <c r="L4" s="341" t="s">
        <v>89</v>
      </c>
      <c r="M4" s="342"/>
    </row>
    <row r="5" spans="1:15" ht="18" customHeight="1" x14ac:dyDescent="0.25">
      <c r="A5" s="86" t="s">
        <v>79</v>
      </c>
      <c r="B5" s="87"/>
      <c r="C5" s="341" t="s">
        <v>63</v>
      </c>
      <c r="D5" s="342"/>
      <c r="J5" s="151" t="s">
        <v>97</v>
      </c>
      <c r="K5" s="152"/>
      <c r="L5" s="341" t="s">
        <v>96</v>
      </c>
      <c r="M5" s="342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62" t="s">
        <v>80</v>
      </c>
      <c r="B7" s="264"/>
      <c r="C7" s="262" t="s">
        <v>87</v>
      </c>
      <c r="D7" s="264"/>
      <c r="E7" s="143" t="s">
        <v>86</v>
      </c>
      <c r="F7" s="144"/>
      <c r="G7" s="145"/>
      <c r="H7" s="146"/>
      <c r="I7" s="147"/>
      <c r="J7" s="262" t="s">
        <v>117</v>
      </c>
      <c r="K7" s="263"/>
      <c r="L7" s="263"/>
      <c r="M7" s="264"/>
      <c r="N7" s="89"/>
    </row>
    <row r="8" spans="1:15" ht="25.15" customHeight="1" x14ac:dyDescent="0.25">
      <c r="A8" s="343" t="s">
        <v>81</v>
      </c>
      <c r="B8" s="344"/>
      <c r="C8" s="345"/>
      <c r="D8" s="346"/>
      <c r="E8" s="148"/>
      <c r="F8" s="129"/>
      <c r="G8" s="89"/>
      <c r="I8" s="92"/>
      <c r="J8" s="136" t="s">
        <v>134</v>
      </c>
      <c r="K8" s="269" t="s">
        <v>131</v>
      </c>
      <c r="L8" s="270"/>
      <c r="M8" s="133" t="s">
        <v>137</v>
      </c>
      <c r="N8" s="89"/>
    </row>
    <row r="9" spans="1:15" ht="25.15" customHeight="1" x14ac:dyDescent="0.25">
      <c r="A9" s="330" t="s">
        <v>82</v>
      </c>
      <c r="B9" s="331"/>
      <c r="C9" s="332" t="s">
        <v>128</v>
      </c>
      <c r="D9" s="333"/>
      <c r="E9" s="149"/>
      <c r="F9" s="130"/>
      <c r="G9" s="89"/>
      <c r="I9" s="92"/>
      <c r="J9" s="136" t="s">
        <v>135</v>
      </c>
      <c r="K9" s="269" t="s">
        <v>132</v>
      </c>
      <c r="L9" s="270"/>
      <c r="M9" s="133" t="s">
        <v>139</v>
      </c>
      <c r="N9" s="93"/>
      <c r="O9" s="89"/>
    </row>
    <row r="10" spans="1:15" ht="25.15" customHeight="1" x14ac:dyDescent="0.25">
      <c r="A10" s="330" t="s">
        <v>83</v>
      </c>
      <c r="B10" s="331"/>
      <c r="C10" s="332" t="s">
        <v>129</v>
      </c>
      <c r="D10" s="333"/>
      <c r="E10" s="149"/>
      <c r="F10" s="130"/>
      <c r="G10" s="89"/>
      <c r="I10" s="92"/>
      <c r="J10" s="136" t="s">
        <v>136</v>
      </c>
      <c r="K10" s="269" t="s">
        <v>133</v>
      </c>
      <c r="L10" s="270"/>
      <c r="M10" s="133" t="s">
        <v>138</v>
      </c>
      <c r="N10" s="89"/>
    </row>
    <row r="11" spans="1:15" ht="25.15" customHeight="1" x14ac:dyDescent="0.25">
      <c r="A11" s="330" t="s">
        <v>84</v>
      </c>
      <c r="B11" s="331"/>
      <c r="C11" s="332"/>
      <c r="D11" s="333"/>
      <c r="E11" s="149"/>
      <c r="F11" s="130"/>
      <c r="G11" s="89"/>
      <c r="I11" s="92"/>
      <c r="J11" s="134"/>
      <c r="K11" s="271"/>
      <c r="L11" s="272"/>
      <c r="M11" s="131"/>
      <c r="N11" s="89"/>
    </row>
    <row r="12" spans="1:15" ht="25.15" customHeight="1" x14ac:dyDescent="0.25">
      <c r="A12" s="347" t="s">
        <v>85</v>
      </c>
      <c r="B12" s="348"/>
      <c r="C12" s="349" t="s">
        <v>130</v>
      </c>
      <c r="D12" s="350"/>
      <c r="E12" s="150"/>
      <c r="F12" s="130"/>
      <c r="G12" s="89"/>
      <c r="I12" s="92"/>
      <c r="J12" s="135"/>
      <c r="K12" s="273"/>
      <c r="L12" s="274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65" t="s">
        <v>91</v>
      </c>
      <c r="B14" s="267"/>
      <c r="C14" s="265" t="s">
        <v>92</v>
      </c>
      <c r="D14" s="267"/>
      <c r="E14" s="265" t="s">
        <v>94</v>
      </c>
      <c r="F14" s="266"/>
      <c r="G14" s="267"/>
      <c r="H14" s="316" t="s">
        <v>120</v>
      </c>
      <c r="I14" s="317"/>
      <c r="J14" s="265" t="s">
        <v>119</v>
      </c>
      <c r="K14" s="267"/>
      <c r="L14" s="316" t="s">
        <v>118</v>
      </c>
      <c r="M14" s="317"/>
      <c r="N14" s="89"/>
    </row>
    <row r="15" spans="1:15" ht="18" customHeight="1" x14ac:dyDescent="0.25">
      <c r="A15" s="314" t="s">
        <v>127</v>
      </c>
      <c r="B15" s="315"/>
      <c r="C15" s="314" t="s">
        <v>93</v>
      </c>
      <c r="D15" s="315"/>
      <c r="E15" s="319" t="s">
        <v>95</v>
      </c>
      <c r="F15" s="320"/>
      <c r="G15" s="321"/>
      <c r="H15" s="319">
        <v>2</v>
      </c>
      <c r="I15" s="321"/>
      <c r="J15" s="324" t="s">
        <v>121</v>
      </c>
      <c r="K15" s="325"/>
      <c r="L15" s="326"/>
      <c r="M15" s="327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65" t="s">
        <v>113</v>
      </c>
      <c r="C17" s="266"/>
      <c r="D17" s="266"/>
      <c r="E17" s="266"/>
      <c r="F17" s="266"/>
      <c r="G17" s="267"/>
      <c r="H17" s="265" t="s">
        <v>115</v>
      </c>
      <c r="I17" s="267"/>
      <c r="J17" s="97" t="s">
        <v>106</v>
      </c>
      <c r="K17" s="97" t="s">
        <v>107</v>
      </c>
      <c r="L17" s="265" t="s">
        <v>108</v>
      </c>
      <c r="M17" s="267"/>
      <c r="N17" s="89"/>
    </row>
    <row r="18" spans="1:14" ht="18" customHeight="1" x14ac:dyDescent="0.25">
      <c r="A18" s="137">
        <v>1</v>
      </c>
      <c r="B18" s="279" t="s">
        <v>99</v>
      </c>
      <c r="C18" s="280"/>
      <c r="D18" s="280"/>
      <c r="E18" s="280"/>
      <c r="F18" s="280"/>
      <c r="G18" s="281"/>
      <c r="H18" s="285" t="s">
        <v>116</v>
      </c>
      <c r="I18" s="286"/>
      <c r="J18" s="138">
        <v>2</v>
      </c>
      <c r="K18" s="139">
        <v>5</v>
      </c>
      <c r="L18" s="322">
        <v>10</v>
      </c>
      <c r="M18" s="323"/>
      <c r="N18" s="89"/>
    </row>
    <row r="19" spans="1:14" s="101" customFormat="1" ht="18" customHeight="1" x14ac:dyDescent="0.25">
      <c r="A19" s="140">
        <v>2</v>
      </c>
      <c r="B19" s="282" t="s">
        <v>100</v>
      </c>
      <c r="C19" s="283"/>
      <c r="D19" s="283"/>
      <c r="E19" s="283"/>
      <c r="F19" s="283"/>
      <c r="G19" s="284"/>
      <c r="H19" s="287" t="s">
        <v>116</v>
      </c>
      <c r="I19" s="288"/>
      <c r="J19" s="141">
        <v>1</v>
      </c>
      <c r="K19" s="142">
        <v>1.85</v>
      </c>
      <c r="L19" s="297">
        <v>1.85</v>
      </c>
      <c r="M19" s="298"/>
      <c r="N19" s="100"/>
    </row>
    <row r="20" spans="1:14" s="101" customFormat="1" ht="18" customHeight="1" x14ac:dyDescent="0.25">
      <c r="A20" s="140">
        <v>3</v>
      </c>
      <c r="B20" s="282" t="s">
        <v>101</v>
      </c>
      <c r="C20" s="283"/>
      <c r="D20" s="283"/>
      <c r="E20" s="283"/>
      <c r="F20" s="283"/>
      <c r="G20" s="284"/>
      <c r="H20" s="287" t="s">
        <v>116</v>
      </c>
      <c r="I20" s="288"/>
      <c r="J20" s="141">
        <v>2</v>
      </c>
      <c r="K20" s="142">
        <v>9</v>
      </c>
      <c r="L20" s="297">
        <v>18</v>
      </c>
      <c r="M20" s="298"/>
      <c r="N20" s="100"/>
    </row>
    <row r="21" spans="1:14" s="101" customFormat="1" ht="18" customHeight="1" x14ac:dyDescent="0.25">
      <c r="A21" s="140">
        <v>4</v>
      </c>
      <c r="B21" s="282" t="s">
        <v>101</v>
      </c>
      <c r="C21" s="283"/>
      <c r="D21" s="283"/>
      <c r="E21" s="283"/>
      <c r="F21" s="283"/>
      <c r="G21" s="284"/>
      <c r="H21" s="287" t="s">
        <v>116</v>
      </c>
      <c r="I21" s="288"/>
      <c r="J21" s="141">
        <v>15</v>
      </c>
      <c r="K21" s="142">
        <v>9</v>
      </c>
      <c r="L21" s="297">
        <v>135</v>
      </c>
      <c r="M21" s="298"/>
      <c r="N21" s="100"/>
    </row>
    <row r="22" spans="1:14" s="101" customFormat="1" ht="18" customHeight="1" x14ac:dyDescent="0.25">
      <c r="A22" s="140">
        <v>5</v>
      </c>
      <c r="B22" s="282" t="s">
        <v>102</v>
      </c>
      <c r="C22" s="283"/>
      <c r="D22" s="283"/>
      <c r="E22" s="283"/>
      <c r="F22" s="283"/>
      <c r="G22" s="284"/>
      <c r="H22" s="287" t="s">
        <v>116</v>
      </c>
      <c r="I22" s="288"/>
      <c r="J22" s="141">
        <v>6</v>
      </c>
      <c r="K22" s="142">
        <v>1.25</v>
      </c>
      <c r="L22" s="297">
        <v>7.5</v>
      </c>
      <c r="M22" s="298"/>
      <c r="N22" s="100"/>
    </row>
    <row r="23" spans="1:14" s="101" customFormat="1" ht="18" customHeight="1" x14ac:dyDescent="0.25">
      <c r="A23" s="140">
        <v>6</v>
      </c>
      <c r="B23" s="282" t="s">
        <v>105</v>
      </c>
      <c r="C23" s="283"/>
      <c r="D23" s="283"/>
      <c r="E23" s="283"/>
      <c r="F23" s="283"/>
      <c r="G23" s="284"/>
      <c r="H23" s="287" t="s">
        <v>116</v>
      </c>
      <c r="I23" s="288"/>
      <c r="J23" s="141">
        <v>1</v>
      </c>
      <c r="K23" s="142">
        <v>32</v>
      </c>
      <c r="L23" s="297">
        <v>32</v>
      </c>
      <c r="M23" s="298"/>
      <c r="N23" s="100"/>
    </row>
    <row r="24" spans="1:14" s="101" customFormat="1" ht="18" customHeight="1" x14ac:dyDescent="0.25">
      <c r="A24" s="140">
        <v>7</v>
      </c>
      <c r="B24" s="282" t="s">
        <v>103</v>
      </c>
      <c r="C24" s="283"/>
      <c r="D24" s="283"/>
      <c r="E24" s="283"/>
      <c r="F24" s="283"/>
      <c r="G24" s="284"/>
      <c r="H24" s="287" t="s">
        <v>116</v>
      </c>
      <c r="I24" s="288"/>
      <c r="J24" s="141">
        <v>1</v>
      </c>
      <c r="K24" s="142">
        <v>4.5</v>
      </c>
      <c r="L24" s="297">
        <v>4.5</v>
      </c>
      <c r="M24" s="298"/>
      <c r="N24" s="100"/>
    </row>
    <row r="25" spans="1:14" s="101" customFormat="1" ht="18" customHeight="1" x14ac:dyDescent="0.25">
      <c r="A25" s="140">
        <v>8</v>
      </c>
      <c r="B25" s="282" t="s">
        <v>104</v>
      </c>
      <c r="C25" s="283"/>
      <c r="D25" s="283"/>
      <c r="E25" s="283"/>
      <c r="F25" s="283"/>
      <c r="G25" s="284"/>
      <c r="H25" s="287" t="s">
        <v>116</v>
      </c>
      <c r="I25" s="288"/>
      <c r="J25" s="141">
        <v>1</v>
      </c>
      <c r="K25" s="142">
        <v>1.4</v>
      </c>
      <c r="L25" s="297">
        <v>1.4</v>
      </c>
      <c r="M25" s="298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275"/>
      <c r="I26" s="276"/>
      <c r="J26" s="98"/>
      <c r="K26" s="99" t="s">
        <v>114</v>
      </c>
      <c r="L26" s="299"/>
      <c r="M26" s="300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275"/>
      <c r="I27" s="276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275"/>
      <c r="I29" s="276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275"/>
      <c r="I31" s="276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275"/>
      <c r="I32" s="276"/>
      <c r="J32" s="98"/>
      <c r="K32" s="99" t="s">
        <v>114</v>
      </c>
      <c r="L32" s="299"/>
      <c r="M32" s="300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275"/>
      <c r="I33" s="276"/>
      <c r="J33" s="98"/>
      <c r="K33" s="99" t="s">
        <v>114</v>
      </c>
      <c r="L33" s="299"/>
      <c r="M33" s="300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275"/>
      <c r="I34" s="276"/>
      <c r="J34" s="98"/>
      <c r="K34" s="99" t="s">
        <v>114</v>
      </c>
      <c r="L34" s="299"/>
      <c r="M34" s="300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275"/>
      <c r="I35" s="276"/>
      <c r="J35" s="98"/>
      <c r="K35" s="99" t="s">
        <v>114</v>
      </c>
      <c r="L35" s="299"/>
      <c r="M35" s="300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277"/>
      <c r="I36" s="278"/>
      <c r="J36" s="112"/>
      <c r="K36" s="113" t="s">
        <v>114</v>
      </c>
      <c r="L36" s="295"/>
      <c r="M36" s="296"/>
      <c r="N36" s="89"/>
    </row>
    <row r="37" spans="1:15" ht="18.600000000000001" customHeight="1" x14ac:dyDescent="0.25">
      <c r="A37" s="307" t="s">
        <v>112</v>
      </c>
      <c r="B37" s="308"/>
      <c r="C37" s="308"/>
      <c r="D37" s="308"/>
      <c r="E37" s="308"/>
      <c r="F37" s="308"/>
      <c r="G37" s="308"/>
      <c r="H37" s="308"/>
      <c r="I37" s="309"/>
      <c r="J37" s="114"/>
      <c r="K37" s="114"/>
      <c r="L37" s="305">
        <v>210.25</v>
      </c>
      <c r="M37" s="306"/>
      <c r="N37" s="89"/>
    </row>
    <row r="38" spans="1:15" ht="18" customHeight="1" x14ac:dyDescent="0.25">
      <c r="A38" s="304" t="s">
        <v>98</v>
      </c>
      <c r="B38" s="304"/>
      <c r="C38" s="304"/>
      <c r="D38" s="304"/>
      <c r="E38" s="304"/>
      <c r="F38" s="304"/>
      <c r="G38" s="304"/>
      <c r="H38" s="304"/>
      <c r="I38" s="304"/>
      <c r="J38" s="304" t="s">
        <v>109</v>
      </c>
      <c r="K38" s="304"/>
      <c r="L38" s="304"/>
      <c r="M38" s="304"/>
      <c r="N38" s="89"/>
      <c r="O38" s="115"/>
    </row>
    <row r="39" spans="1:15" ht="18" customHeight="1" x14ac:dyDescent="0.25">
      <c r="A39" s="318"/>
      <c r="B39" s="318"/>
      <c r="C39" s="318"/>
      <c r="D39" s="318"/>
      <c r="E39" s="318"/>
      <c r="F39" s="318"/>
      <c r="G39" s="318"/>
      <c r="H39" s="318"/>
      <c r="I39" s="318"/>
      <c r="J39" s="310"/>
      <c r="K39" s="311"/>
      <c r="L39" s="301"/>
      <c r="M39" s="302"/>
      <c r="N39" s="89"/>
      <c r="O39" s="115"/>
    </row>
    <row r="40" spans="1:15" ht="18" customHeight="1" x14ac:dyDescent="0.25">
      <c r="A40" s="289"/>
      <c r="B40" s="289"/>
      <c r="C40" s="289"/>
      <c r="D40" s="289"/>
      <c r="E40" s="289"/>
      <c r="F40" s="289"/>
      <c r="G40" s="289"/>
      <c r="H40" s="289"/>
      <c r="I40" s="289"/>
      <c r="J40" s="310"/>
      <c r="K40" s="311"/>
      <c r="L40" s="116"/>
      <c r="M40" s="117"/>
      <c r="N40" s="89"/>
    </row>
    <row r="41" spans="1:15" ht="18" customHeight="1" x14ac:dyDescent="0.25">
      <c r="A41" s="289"/>
      <c r="B41" s="289"/>
      <c r="C41" s="289"/>
      <c r="D41" s="289"/>
      <c r="E41" s="289"/>
      <c r="F41" s="289"/>
      <c r="G41" s="289"/>
      <c r="H41" s="289"/>
      <c r="I41" s="289"/>
      <c r="J41" s="310"/>
      <c r="K41" s="311"/>
      <c r="L41" s="116"/>
      <c r="M41" s="117"/>
      <c r="N41" s="89"/>
      <c r="O41" s="115"/>
    </row>
    <row r="42" spans="1:15" ht="18" customHeight="1" x14ac:dyDescent="0.25">
      <c r="A42" s="289"/>
      <c r="B42" s="289"/>
      <c r="C42" s="289"/>
      <c r="D42" s="289"/>
      <c r="E42" s="289"/>
      <c r="F42" s="289"/>
      <c r="G42" s="289"/>
      <c r="H42" s="289"/>
      <c r="I42" s="289"/>
      <c r="J42" s="310"/>
      <c r="K42" s="311"/>
      <c r="L42" s="116"/>
      <c r="M42" s="117"/>
      <c r="N42" s="89"/>
      <c r="O42" s="115"/>
    </row>
    <row r="43" spans="1:15" ht="18" customHeight="1" x14ac:dyDescent="0.25">
      <c r="A43" s="303"/>
      <c r="B43" s="303"/>
      <c r="C43" s="303"/>
      <c r="D43" s="303"/>
      <c r="E43" s="303"/>
      <c r="F43" s="303"/>
      <c r="G43" s="303"/>
      <c r="H43" s="303"/>
      <c r="I43" s="303"/>
      <c r="J43" s="312"/>
      <c r="K43" s="313"/>
      <c r="L43" s="118"/>
      <c r="M43" s="119"/>
      <c r="N43" s="89"/>
    </row>
    <row r="44" spans="1:15" ht="18" customHeight="1" x14ac:dyDescent="0.25">
      <c r="A44" s="265" t="s">
        <v>110</v>
      </c>
      <c r="B44" s="294"/>
      <c r="C44" s="268" t="s">
        <v>82</v>
      </c>
      <c r="D44" s="294"/>
      <c r="E44" s="268" t="s">
        <v>111</v>
      </c>
      <c r="F44" s="266"/>
      <c r="G44" s="265" t="s">
        <v>84</v>
      </c>
      <c r="H44" s="266"/>
      <c r="I44" s="267"/>
      <c r="J44" s="328"/>
      <c r="K44" s="329"/>
      <c r="L44" s="329"/>
      <c r="M44" s="334"/>
      <c r="N44" s="89"/>
    </row>
    <row r="45" spans="1:15" ht="24.6" customHeight="1" x14ac:dyDescent="0.25">
      <c r="A45" s="290"/>
      <c r="B45" s="290"/>
      <c r="C45" s="290"/>
      <c r="D45" s="290"/>
      <c r="E45" s="291"/>
      <c r="F45" s="292"/>
      <c r="G45" s="291"/>
      <c r="H45" s="292"/>
      <c r="I45" s="293"/>
      <c r="J45" s="335"/>
      <c r="K45" s="336"/>
      <c r="L45" s="337"/>
      <c r="M45" s="338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</mergeCells>
  <phoneticPr fontId="1" type="noConversion"/>
  <conditionalFormatting sqref="A38:I38 A44 C44 G44">
    <cfRule type="expression" dxfId="117" priority="19" stopIfTrue="1">
      <formula>IF($N$2="No Color",TRUE,FALSE)</formula>
    </cfRule>
    <cfRule type="expression" dxfId="116" priority="20" stopIfTrue="1">
      <formula>IF($N$2="Red",TRUE,FALSE)</formula>
    </cfRule>
    <cfRule type="expression" dxfId="115" priority="21" stopIfTrue="1">
      <formula>IF($N$2="Green",TRUE,FALSE)</formula>
    </cfRule>
  </conditionalFormatting>
  <conditionalFormatting sqref="M1">
    <cfRule type="expression" dxfId="114" priority="13" stopIfTrue="1">
      <formula>IF($N$2="No Color",TRUE,FALSE)</formula>
    </cfRule>
    <cfRule type="expression" dxfId="113" priority="14" stopIfTrue="1">
      <formula>IF($N$2="Red",TRUE,FALSE)</formula>
    </cfRule>
    <cfRule type="expression" dxfId="112" priority="15" stopIfTrue="1">
      <formula>IF($N$2="Green",TRUE,FALSE)</formula>
    </cfRule>
  </conditionalFormatting>
  <conditionalFormatting sqref="J17:K17 A17 A14:K14 A7 J7 C7 E7:F7 L44">
    <cfRule type="expression" dxfId="111" priority="16" stopIfTrue="1">
      <formula>IF($N$2="No Color",TRUE,FALSE)</formula>
    </cfRule>
    <cfRule type="expression" dxfId="110" priority="17" stopIfTrue="1">
      <formula>IF($N$2="Red",TRUE,FALSE)</formula>
    </cfRule>
    <cfRule type="expression" dxfId="109" priority="18" stopIfTrue="1">
      <formula>IF($N$2="Green",TRUE,FALSE)</formula>
    </cfRule>
  </conditionalFormatting>
  <conditionalFormatting sqref="N3">
    <cfRule type="expression" dxfId="108" priority="28" stopIfTrue="1">
      <formula>IF(#REF!="No Color",TRUE,FALSE)</formula>
    </cfRule>
    <cfRule type="expression" dxfId="107" priority="29" stopIfTrue="1">
      <formula>IF(#REF!="Red",TRUE,FALSE)</formula>
    </cfRule>
    <cfRule type="expression" dxfId="106" priority="30" stopIfTrue="1">
      <formula>IF(#REF!="Green",TRUE,FALSE)</formula>
    </cfRule>
  </conditionalFormatting>
  <conditionalFormatting sqref="B17 L17:M17 H17">
    <cfRule type="expression" dxfId="105" priority="31" stopIfTrue="1">
      <formula>IF($N$2="No Color",TRUE,FALSE)</formula>
    </cfRule>
    <cfRule type="expression" dxfId="104" priority="32" stopIfTrue="1">
      <formula>IF($N$2="Red",TRUE,FALSE)</formula>
    </cfRule>
    <cfRule type="expression" dxfId="103" priority="33" stopIfTrue="1">
      <formula>IF($N$2="Green",TRUE,FALSE)</formula>
    </cfRule>
  </conditionalFormatting>
  <conditionalFormatting sqref="A26:H36 J18:M36 A18:B25 H18:H25">
    <cfRule type="expression" dxfId="102" priority="37" stopIfTrue="1">
      <formula>MOD(ROW(),2)=1</formula>
    </cfRule>
  </conditionalFormatting>
  <conditionalFormatting sqref="L14:M14">
    <cfRule type="expression" dxfId="101" priority="38" stopIfTrue="1">
      <formula>IF($N$2="No Color",TRUE,FALSE)</formula>
    </cfRule>
    <cfRule type="expression" dxfId="100" priority="39" stopIfTrue="1">
      <formula>IF($N$2="Red",TRUE,FALSE)</formula>
    </cfRule>
    <cfRule type="expression" dxfId="99" priority="40" stopIfTrue="1">
      <formula>IF($N$2="Green",TRUE,FALSE)</formula>
    </cfRule>
  </conditionalFormatting>
  <conditionalFormatting sqref="E44">
    <cfRule type="expression" dxfId="98" priority="7" stopIfTrue="1">
      <formula>IF($N$2="No Color",TRUE,FALSE)</formula>
    </cfRule>
    <cfRule type="expression" dxfId="97" priority="8" stopIfTrue="1">
      <formula>IF($N$2="Red",TRUE,FALSE)</formula>
    </cfRule>
    <cfRule type="expression" dxfId="96" priority="9" stopIfTrue="1">
      <formula>IF($N$2="Green",TRUE,FALSE)</formula>
    </cfRule>
  </conditionalFormatting>
  <conditionalFormatting sqref="J44">
    <cfRule type="expression" dxfId="95" priority="4" stopIfTrue="1">
      <formula>IF($N$2="No Color",TRUE,FALSE)</formula>
    </cfRule>
    <cfRule type="expression" dxfId="94" priority="5" stopIfTrue="1">
      <formula>IF($N$2="Red",TRUE,FALSE)</formula>
    </cfRule>
    <cfRule type="expression" dxfId="93" priority="6" stopIfTrue="1">
      <formula>IF($N$2="Green",TRUE,FALSE)</formula>
    </cfRule>
  </conditionalFormatting>
  <conditionalFormatting sqref="J38:M38">
    <cfRule type="expression" dxfId="92" priority="1" stopIfTrue="1">
      <formula>IF($N$2="No Color",TRUE,FALSE)</formula>
    </cfRule>
    <cfRule type="expression" dxfId="91" priority="2" stopIfTrue="1">
      <formula>IF($N$2="Red",TRUE,FALSE)</formula>
    </cfRule>
    <cfRule type="expression" dxfId="90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422"/>
      <c r="I1" s="422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67"/>
      <c r="H2" s="368"/>
      <c r="I2" s="369"/>
      <c r="J2" s="369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377" t="s">
        <v>155</v>
      </c>
      <c r="B5" s="377"/>
      <c r="C5" s="378" t="s">
        <v>156</v>
      </c>
      <c r="D5" s="379"/>
      <c r="E5" s="162"/>
      <c r="F5" s="382" t="s">
        <v>149</v>
      </c>
      <c r="G5" s="383"/>
      <c r="H5" s="382" t="s">
        <v>80</v>
      </c>
      <c r="I5" s="383"/>
      <c r="J5" s="370" t="s">
        <v>86</v>
      </c>
      <c r="K5" s="371"/>
      <c r="L5" s="216"/>
      <c r="M5" s="216"/>
      <c r="N5" s="156" t="s">
        <v>92</v>
      </c>
      <c r="O5" s="157" t="s">
        <v>120</v>
      </c>
      <c r="P5" s="351" t="s">
        <v>119</v>
      </c>
      <c r="Q5" s="352"/>
      <c r="R5" s="157" t="s">
        <v>118</v>
      </c>
    </row>
    <row r="6" spans="1:23" ht="18" customHeight="1" x14ac:dyDescent="0.2">
      <c r="A6" s="377"/>
      <c r="B6" s="377"/>
      <c r="C6" s="380"/>
      <c r="D6" s="381"/>
      <c r="E6" s="162"/>
      <c r="F6" s="384" t="s">
        <v>81</v>
      </c>
      <c r="G6" s="385"/>
      <c r="H6" s="386"/>
      <c r="I6" s="387"/>
      <c r="J6" s="360"/>
      <c r="K6" s="361"/>
      <c r="L6" s="218"/>
      <c r="M6" s="218"/>
      <c r="N6" s="164"/>
      <c r="O6" s="163"/>
      <c r="P6" s="353"/>
      <c r="Q6" s="354"/>
      <c r="R6" s="164"/>
    </row>
    <row r="7" spans="1:23" ht="18" customHeight="1" x14ac:dyDescent="0.2">
      <c r="A7" s="367" t="s">
        <v>79</v>
      </c>
      <c r="B7" s="374"/>
      <c r="C7" s="375" t="s">
        <v>63</v>
      </c>
      <c r="D7" s="376"/>
      <c r="F7" s="388" t="s">
        <v>82</v>
      </c>
      <c r="G7" s="389"/>
      <c r="H7" s="390" t="s">
        <v>128</v>
      </c>
      <c r="I7" s="391"/>
      <c r="J7" s="360"/>
      <c r="K7" s="361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67" t="s">
        <v>78</v>
      </c>
      <c r="B8" s="374"/>
      <c r="C8" s="372">
        <v>43217</v>
      </c>
      <c r="D8" s="373"/>
      <c r="F8" s="388" t="s">
        <v>83</v>
      </c>
      <c r="G8" s="389"/>
      <c r="H8" s="390" t="s">
        <v>129</v>
      </c>
      <c r="I8" s="391"/>
      <c r="J8" s="360"/>
      <c r="K8" s="361"/>
    </row>
    <row r="9" spans="1:23" ht="18" customHeight="1" x14ac:dyDescent="0.2">
      <c r="A9" s="367" t="s">
        <v>88</v>
      </c>
      <c r="B9" s="374"/>
      <c r="C9" s="375" t="s">
        <v>89</v>
      </c>
      <c r="D9" s="376"/>
      <c r="F9" s="388" t="s">
        <v>84</v>
      </c>
      <c r="G9" s="389"/>
      <c r="H9" s="390"/>
      <c r="I9" s="391"/>
      <c r="J9" s="360"/>
      <c r="K9" s="361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67" t="s">
        <v>97</v>
      </c>
      <c r="B10" s="374"/>
      <c r="C10" s="375" t="s">
        <v>96</v>
      </c>
      <c r="D10" s="376"/>
      <c r="E10" s="166"/>
      <c r="F10" s="431" t="s">
        <v>85</v>
      </c>
      <c r="G10" s="432"/>
      <c r="H10" s="433" t="s">
        <v>130</v>
      </c>
      <c r="I10" s="434"/>
      <c r="J10" s="362"/>
      <c r="K10" s="363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407" t="s">
        <v>141</v>
      </c>
      <c r="B12" s="407" t="s">
        <v>142</v>
      </c>
      <c r="C12" s="392" t="s">
        <v>143</v>
      </c>
      <c r="D12" s="356"/>
      <c r="E12" s="356"/>
      <c r="F12" s="398" t="s">
        <v>123</v>
      </c>
      <c r="G12" s="398" t="s">
        <v>115</v>
      </c>
      <c r="H12" s="398" t="s">
        <v>107</v>
      </c>
      <c r="I12" s="351" t="s">
        <v>95</v>
      </c>
      <c r="J12" s="400"/>
      <c r="K12" s="168" t="s">
        <v>148</v>
      </c>
      <c r="L12" s="169" t="s">
        <v>146</v>
      </c>
      <c r="M12" s="157" t="s">
        <v>147</v>
      </c>
      <c r="N12" s="351" t="s">
        <v>124</v>
      </c>
      <c r="O12" s="352"/>
      <c r="P12" s="392" t="s">
        <v>98</v>
      </c>
      <c r="Q12" s="356"/>
      <c r="R12" s="357"/>
    </row>
    <row r="13" spans="1:23" s="170" customFormat="1" ht="26.45" customHeight="1" x14ac:dyDescent="0.2">
      <c r="A13" s="408"/>
      <c r="B13" s="411"/>
      <c r="C13" s="396"/>
      <c r="D13" s="397"/>
      <c r="E13" s="397"/>
      <c r="F13" s="399"/>
      <c r="G13" s="399"/>
      <c r="H13" s="399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393"/>
      <c r="Q13" s="394"/>
      <c r="R13" s="395"/>
    </row>
    <row r="14" spans="1:23" s="183" customFormat="1" x14ac:dyDescent="0.2">
      <c r="A14" s="175">
        <v>1</v>
      </c>
      <c r="B14" s="176"/>
      <c r="C14" s="412" t="s">
        <v>99</v>
      </c>
      <c r="D14" s="413"/>
      <c r="E14" s="413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65"/>
      <c r="Q14" s="365"/>
      <c r="R14" s="365"/>
      <c r="S14" s="401"/>
      <c r="T14" s="401"/>
      <c r="U14" s="401"/>
      <c r="V14" s="401"/>
      <c r="W14" s="401"/>
    </row>
    <row r="15" spans="1:23" s="183" customFormat="1" x14ac:dyDescent="0.2">
      <c r="A15" s="175">
        <v>2</v>
      </c>
      <c r="B15" s="176"/>
      <c r="C15" s="409" t="s">
        <v>100</v>
      </c>
      <c r="D15" s="410"/>
      <c r="E15" s="410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65"/>
      <c r="Q15" s="365"/>
      <c r="R15" s="365"/>
      <c r="S15" s="402"/>
      <c r="T15" s="402"/>
      <c r="U15" s="402"/>
      <c r="V15" s="402"/>
      <c r="W15" s="402"/>
    </row>
    <row r="16" spans="1:23" s="183" customFormat="1" x14ac:dyDescent="0.2">
      <c r="A16" s="175">
        <v>3</v>
      </c>
      <c r="B16" s="176"/>
      <c r="C16" s="409" t="s">
        <v>101</v>
      </c>
      <c r="D16" s="410"/>
      <c r="E16" s="410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65"/>
      <c r="Q16" s="365"/>
      <c r="R16" s="365"/>
      <c r="S16" s="403"/>
      <c r="T16" s="403"/>
      <c r="U16" s="403"/>
      <c r="V16" s="403"/>
      <c r="W16" s="403"/>
    </row>
    <row r="17" spans="1:23" s="183" customFormat="1" x14ac:dyDescent="0.2">
      <c r="A17" s="175">
        <v>4</v>
      </c>
      <c r="B17" s="176"/>
      <c r="C17" s="409" t="s">
        <v>101</v>
      </c>
      <c r="D17" s="410"/>
      <c r="E17" s="410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65"/>
      <c r="Q17" s="365"/>
      <c r="R17" s="365"/>
      <c r="S17" s="404"/>
      <c r="T17" s="404"/>
      <c r="U17" s="404"/>
      <c r="V17" s="404"/>
      <c r="W17" s="404"/>
    </row>
    <row r="18" spans="1:23" s="183" customFormat="1" x14ac:dyDescent="0.2">
      <c r="A18" s="175">
        <v>5</v>
      </c>
      <c r="B18" s="176"/>
      <c r="C18" s="409" t="s">
        <v>102</v>
      </c>
      <c r="D18" s="410"/>
      <c r="E18" s="410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65"/>
      <c r="Q18" s="365"/>
      <c r="R18" s="365"/>
      <c r="S18" s="404"/>
      <c r="T18" s="404"/>
      <c r="U18" s="404"/>
      <c r="V18" s="404"/>
      <c r="W18" s="404"/>
    </row>
    <row r="19" spans="1:23" s="183" customFormat="1" x14ac:dyDescent="0.2">
      <c r="A19" s="175">
        <v>6</v>
      </c>
      <c r="B19" s="176"/>
      <c r="C19" s="409" t="s">
        <v>105</v>
      </c>
      <c r="D19" s="410"/>
      <c r="E19" s="410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65"/>
      <c r="Q19" s="365"/>
      <c r="R19" s="365"/>
      <c r="S19" s="404"/>
      <c r="T19" s="404"/>
      <c r="U19" s="404"/>
      <c r="V19" s="404"/>
      <c r="W19" s="404"/>
    </row>
    <row r="20" spans="1:23" s="183" customFormat="1" x14ac:dyDescent="0.2">
      <c r="A20" s="175">
        <v>7</v>
      </c>
      <c r="B20" s="176"/>
      <c r="C20" s="409" t="s">
        <v>103</v>
      </c>
      <c r="D20" s="410"/>
      <c r="E20" s="410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65"/>
      <c r="Q20" s="365"/>
      <c r="R20" s="365"/>
      <c r="S20" s="404"/>
      <c r="T20" s="404"/>
      <c r="U20" s="404"/>
      <c r="V20" s="404"/>
      <c r="W20" s="404"/>
    </row>
    <row r="21" spans="1:23" s="183" customFormat="1" x14ac:dyDescent="0.2">
      <c r="A21" s="175">
        <v>8</v>
      </c>
      <c r="B21" s="176"/>
      <c r="C21" s="409" t="s">
        <v>104</v>
      </c>
      <c r="D21" s="410"/>
      <c r="E21" s="410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65"/>
      <c r="Q21" s="365"/>
      <c r="R21" s="365"/>
      <c r="S21" s="404"/>
      <c r="T21" s="404"/>
      <c r="U21" s="404"/>
      <c r="V21" s="404"/>
      <c r="W21" s="404"/>
    </row>
    <row r="22" spans="1:23" s="183" customFormat="1" x14ac:dyDescent="0.2">
      <c r="A22" s="175"/>
      <c r="B22" s="176"/>
      <c r="C22" s="416"/>
      <c r="D22" s="417"/>
      <c r="E22" s="418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419"/>
      <c r="Q22" s="420"/>
      <c r="R22" s="421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416"/>
      <c r="D23" s="417"/>
      <c r="E23" s="418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419"/>
      <c r="Q23" s="420"/>
      <c r="R23" s="421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65"/>
      <c r="Q24" s="365"/>
      <c r="R24" s="365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65"/>
      <c r="Q25" s="365"/>
      <c r="R25" s="365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65"/>
      <c r="Q26" s="365"/>
      <c r="R26" s="365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65"/>
      <c r="Q27" s="365"/>
      <c r="R27" s="365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65"/>
      <c r="Q28" s="365"/>
      <c r="R28" s="365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65"/>
      <c r="Q29" s="365"/>
      <c r="R29" s="365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65"/>
      <c r="Q30" s="365"/>
      <c r="R30" s="365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65"/>
      <c r="Q31" s="365"/>
      <c r="R31" s="365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65"/>
      <c r="Q32" s="365"/>
      <c r="R32" s="365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366"/>
      <c r="Q33" s="366"/>
      <c r="R33" s="366"/>
    </row>
    <row r="34" spans="1:18" ht="24" customHeight="1" x14ac:dyDescent="0.2">
      <c r="A34" s="428" t="s">
        <v>112</v>
      </c>
      <c r="B34" s="429"/>
      <c r="C34" s="429"/>
      <c r="D34" s="429"/>
      <c r="E34" s="429"/>
      <c r="F34" s="429"/>
      <c r="G34" s="429"/>
      <c r="H34" s="429"/>
      <c r="I34" s="429"/>
      <c r="J34" s="430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04" t="s">
        <v>98</v>
      </c>
      <c r="B36" s="304"/>
      <c r="C36" s="304"/>
      <c r="D36" s="304"/>
      <c r="E36" s="304"/>
      <c r="F36" s="304"/>
      <c r="G36" s="304"/>
      <c r="H36" s="304"/>
      <c r="I36" s="304"/>
      <c r="J36" s="435" t="s">
        <v>117</v>
      </c>
      <c r="K36" s="436"/>
      <c r="L36" s="436"/>
      <c r="M36" s="437"/>
      <c r="N36" s="355" t="s">
        <v>109</v>
      </c>
      <c r="O36" s="356"/>
      <c r="P36" s="356"/>
      <c r="Q36" s="356"/>
      <c r="R36" s="357"/>
    </row>
    <row r="37" spans="1:18" ht="24" customHeight="1" x14ac:dyDescent="0.2">
      <c r="A37" s="318"/>
      <c r="B37" s="318"/>
      <c r="C37" s="318"/>
      <c r="D37" s="318"/>
      <c r="E37" s="318"/>
      <c r="F37" s="318"/>
      <c r="G37" s="318"/>
      <c r="H37" s="318"/>
      <c r="I37" s="364"/>
      <c r="J37" s="207" t="s">
        <v>134</v>
      </c>
      <c r="K37" s="405" t="s">
        <v>131</v>
      </c>
      <c r="L37" s="406"/>
      <c r="M37" s="212" t="s">
        <v>137</v>
      </c>
      <c r="N37" s="224"/>
      <c r="O37" s="423"/>
      <c r="P37" s="423"/>
      <c r="Q37" s="424"/>
      <c r="R37" s="425"/>
    </row>
    <row r="38" spans="1:18" ht="24" customHeight="1" x14ac:dyDescent="0.2">
      <c r="A38" s="289"/>
      <c r="B38" s="289"/>
      <c r="C38" s="289"/>
      <c r="D38" s="289"/>
      <c r="E38" s="289"/>
      <c r="F38" s="289"/>
      <c r="G38" s="289"/>
      <c r="H38" s="289"/>
      <c r="I38" s="358"/>
      <c r="J38" s="207" t="s">
        <v>135</v>
      </c>
      <c r="K38" s="405" t="s">
        <v>132</v>
      </c>
      <c r="L38" s="406"/>
      <c r="M38" s="212" t="s">
        <v>139</v>
      </c>
      <c r="N38" s="225"/>
      <c r="O38" s="426"/>
      <c r="P38" s="426"/>
      <c r="Q38" s="209"/>
      <c r="R38" s="210"/>
    </row>
    <row r="39" spans="1:18" ht="24" customHeight="1" x14ac:dyDescent="0.2">
      <c r="A39" s="289"/>
      <c r="B39" s="289"/>
      <c r="C39" s="289"/>
      <c r="D39" s="289"/>
      <c r="E39" s="289"/>
      <c r="F39" s="289"/>
      <c r="G39" s="289"/>
      <c r="H39" s="289"/>
      <c r="I39" s="358"/>
      <c r="J39" s="207" t="s">
        <v>136</v>
      </c>
      <c r="K39" s="405" t="s">
        <v>133</v>
      </c>
      <c r="L39" s="406"/>
      <c r="M39" s="212" t="s">
        <v>138</v>
      </c>
      <c r="N39" s="225"/>
      <c r="O39" s="426"/>
      <c r="P39" s="426"/>
      <c r="Q39" s="209"/>
      <c r="R39" s="210"/>
    </row>
    <row r="40" spans="1:18" ht="24" customHeight="1" x14ac:dyDescent="0.2">
      <c r="A40" s="289"/>
      <c r="B40" s="289"/>
      <c r="C40" s="289"/>
      <c r="D40" s="289"/>
      <c r="E40" s="289"/>
      <c r="F40" s="289"/>
      <c r="G40" s="289"/>
      <c r="H40" s="289"/>
      <c r="I40" s="358"/>
      <c r="J40" s="211"/>
      <c r="K40" s="414"/>
      <c r="L40" s="415"/>
      <c r="M40" s="222"/>
      <c r="N40" s="225"/>
      <c r="O40" s="426"/>
      <c r="P40" s="426"/>
      <c r="Q40" s="209"/>
      <c r="R40" s="210"/>
    </row>
    <row r="41" spans="1:18" ht="24" customHeight="1" x14ac:dyDescent="0.2">
      <c r="A41" s="303"/>
      <c r="B41" s="303"/>
      <c r="C41" s="303"/>
      <c r="D41" s="303"/>
      <c r="E41" s="303"/>
      <c r="F41" s="303"/>
      <c r="G41" s="303"/>
      <c r="H41" s="303"/>
      <c r="I41" s="359"/>
      <c r="J41" s="211"/>
      <c r="K41" s="414"/>
      <c r="L41" s="415"/>
      <c r="M41" s="222"/>
      <c r="N41" s="225"/>
      <c r="O41" s="427"/>
      <c r="P41" s="427"/>
      <c r="Q41" s="223"/>
      <c r="R41" s="227"/>
    </row>
    <row r="42" spans="1:18" ht="13.5" x14ac:dyDescent="0.2">
      <c r="A42" s="265" t="s">
        <v>110</v>
      </c>
      <c r="B42" s="294"/>
      <c r="C42" s="268" t="s">
        <v>82</v>
      </c>
      <c r="D42" s="294"/>
      <c r="E42" s="268" t="s">
        <v>111</v>
      </c>
      <c r="F42" s="266"/>
      <c r="G42" s="265" t="s">
        <v>84</v>
      </c>
      <c r="H42" s="266"/>
      <c r="I42" s="266"/>
      <c r="J42" s="219"/>
      <c r="K42" s="220"/>
      <c r="L42" s="221"/>
      <c r="M42" s="220"/>
      <c r="N42" s="226"/>
      <c r="R42" s="228"/>
    </row>
    <row r="43" spans="1:18" ht="13.5" x14ac:dyDescent="0.2">
      <c r="A43" s="290"/>
      <c r="B43" s="290"/>
      <c r="C43" s="290"/>
      <c r="D43" s="290"/>
      <c r="E43" s="291"/>
      <c r="F43" s="292"/>
      <c r="G43" s="291"/>
      <c r="H43" s="292"/>
      <c r="I43" s="292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</mergeCells>
  <phoneticPr fontId="1" type="noConversion"/>
  <conditionalFormatting sqref="A14:C23 P14:R21 F14:O23 A24:R33 P22:P23">
    <cfRule type="expression" dxfId="89" priority="112" stopIfTrue="1">
      <formula>MOD(ROW(),2)=1</formula>
    </cfRule>
  </conditionalFormatting>
  <conditionalFormatting sqref="J36">
    <cfRule type="expression" dxfId="88" priority="55" stopIfTrue="1">
      <formula>IF($N$2="No Color",TRUE,FALSE)</formula>
    </cfRule>
    <cfRule type="expression" dxfId="87" priority="56" stopIfTrue="1">
      <formula>IF($N$2="Red",TRUE,FALSE)</formula>
    </cfRule>
    <cfRule type="expression" dxfId="86" priority="57" stopIfTrue="1">
      <formula>IF($N$2="Green",TRUE,FALSE)</formula>
    </cfRule>
  </conditionalFormatting>
  <conditionalFormatting sqref="N36">
    <cfRule type="expression" dxfId="85" priority="58" stopIfTrue="1">
      <formula>IF($N$2="No Color",TRUE,FALSE)</formula>
    </cfRule>
    <cfRule type="expression" dxfId="84" priority="59" stopIfTrue="1">
      <formula>IF($N$2="Red",TRUE,FALSE)</formula>
    </cfRule>
    <cfRule type="expression" dxfId="83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82" priority="28" stopIfTrue="1">
      <formula>IF(#REF!="No Color",TRUE,FALSE)</formula>
    </cfRule>
    <cfRule type="expression" dxfId="81" priority="29" stopIfTrue="1">
      <formula>IF(#REF!="Red",TRUE,FALSE)</formula>
    </cfRule>
    <cfRule type="expression" dxfId="80" priority="30" stopIfTrue="1">
      <formula>IF(#REF!="Green",TRUE,FALSE)</formula>
    </cfRule>
  </conditionalFormatting>
  <conditionalFormatting sqref="O10">
    <cfRule type="expression" dxfId="79" priority="31" stopIfTrue="1">
      <formula>IF(#REF!="No Color",TRUE,FALSE)</formula>
    </cfRule>
    <cfRule type="expression" dxfId="78" priority="32" stopIfTrue="1">
      <formula>IF(#REF!="Red",TRUE,FALSE)</formula>
    </cfRule>
    <cfRule type="expression" dxfId="77" priority="33" stopIfTrue="1">
      <formula>IF(#REF!="Green",TRUE,FALSE)</formula>
    </cfRule>
  </conditionalFormatting>
  <conditionalFormatting sqref="N9:O9">
    <cfRule type="expression" dxfId="76" priority="22" stopIfTrue="1">
      <formula>IF(#REF!="No Color",TRUE,FALSE)</formula>
    </cfRule>
    <cfRule type="expression" dxfId="75" priority="23" stopIfTrue="1">
      <formula>IF(#REF!="Red",TRUE,FALSE)</formula>
    </cfRule>
    <cfRule type="expression" dxfId="74" priority="24" stopIfTrue="1">
      <formula>IF(#REF!="Green",TRUE,FALSE)</formula>
    </cfRule>
  </conditionalFormatting>
  <conditionalFormatting sqref="F5 J5">
    <cfRule type="expression" dxfId="73" priority="16" stopIfTrue="1">
      <formula>IF(#REF!="No Color",TRUE,FALSE)</formula>
    </cfRule>
    <cfRule type="expression" dxfId="72" priority="17" stopIfTrue="1">
      <formula>IF(#REF!="Red",TRUE,FALSE)</formula>
    </cfRule>
    <cfRule type="expression" dxfId="71" priority="18" stopIfTrue="1">
      <formula>IF(#REF!="Green",TRUE,FALSE)</formula>
    </cfRule>
  </conditionalFormatting>
  <conditionalFormatting sqref="H5">
    <cfRule type="expression" dxfId="70" priority="13" stopIfTrue="1">
      <formula>IF(#REF!="No Color",TRUE,FALSE)</formula>
    </cfRule>
    <cfRule type="expression" dxfId="69" priority="14" stopIfTrue="1">
      <formula>IF(#REF!="Red",TRUE,FALSE)</formula>
    </cfRule>
    <cfRule type="expression" dxfId="68" priority="15" stopIfTrue="1">
      <formula>IF(#REF!="Green",TRUE,FALSE)</formula>
    </cfRule>
  </conditionalFormatting>
  <conditionalFormatting sqref="P12:Q12">
    <cfRule type="expression" dxfId="67" priority="210" stopIfTrue="1">
      <formula>IF(#REF!="No Color",TRUE,FALSE)</formula>
    </cfRule>
    <cfRule type="expression" dxfId="66" priority="211" stopIfTrue="1">
      <formula>IF(#REF!="Green",TRUE,FALSE)</formula>
    </cfRule>
    <cfRule type="expression" dxfId="65" priority="212" stopIfTrue="1">
      <formula>IF(#REF!="Red",TRUE,FALSE)</formula>
    </cfRule>
  </conditionalFormatting>
  <conditionalFormatting sqref="N6">
    <cfRule type="expression" dxfId="64" priority="10" stopIfTrue="1">
      <formula>IF(#REF!="No Color",TRUE,FALSE)</formula>
    </cfRule>
    <cfRule type="expression" dxfId="63" priority="11" stopIfTrue="1">
      <formula>IF(#REF!="Red",TRUE,FALSE)</formula>
    </cfRule>
    <cfRule type="expression" dxfId="62" priority="12" stopIfTrue="1">
      <formula>IF(#REF!="Green",TRUE,FALSE)</formula>
    </cfRule>
  </conditionalFormatting>
  <conditionalFormatting sqref="A36:I36 A42 C42 G42">
    <cfRule type="expression" dxfId="61" priority="7" stopIfTrue="1">
      <formula>IF($N$2="No Color",TRUE,FALSE)</formula>
    </cfRule>
    <cfRule type="expression" dxfId="60" priority="8" stopIfTrue="1">
      <formula>IF($N$2="Red",TRUE,FALSE)</formula>
    </cfRule>
    <cfRule type="expression" dxfId="59" priority="9" stopIfTrue="1">
      <formula>IF($N$2="Green",TRUE,FALSE)</formula>
    </cfRule>
  </conditionalFormatting>
  <conditionalFormatting sqref="E42">
    <cfRule type="expression" dxfId="58" priority="4" stopIfTrue="1">
      <formula>IF($N$2="No Color",TRUE,FALSE)</formula>
    </cfRule>
    <cfRule type="expression" dxfId="57" priority="5" stopIfTrue="1">
      <formula>IF($N$2="Red",TRUE,FALSE)</formula>
    </cfRule>
    <cfRule type="expression" dxfId="56" priority="6" stopIfTrue="1">
      <formula>IF($N$2="Green",TRUE,FALSE)</formula>
    </cfRule>
  </conditionalFormatting>
  <conditionalFormatting sqref="N5">
    <cfRule type="expression" dxfId="55" priority="1" stopIfTrue="1">
      <formula>IF(#REF!="No Color",TRUE,FALSE)</formula>
    </cfRule>
    <cfRule type="expression" dxfId="54" priority="2" stopIfTrue="1">
      <formula>IF(#REF!="Red",TRUE,FALSE)</formula>
    </cfRule>
    <cfRule type="expression" dxfId="53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C6C5-BDFF-45D4-BF27-CAA9E89BC0D9}">
  <sheetPr>
    <pageSetUpPr fitToPage="1"/>
  </sheetPr>
  <dimension ref="A1:E5"/>
  <sheetViews>
    <sheetView showGridLines="0" tabSelected="1" view="pageBreakPreview" zoomScale="85" zoomScaleNormal="90" zoomScaleSheetLayoutView="85" workbookViewId="0">
      <selection activeCell="B4" sqref="B4"/>
    </sheetView>
  </sheetViews>
  <sheetFormatPr defaultColWidth="9.140625" defaultRowHeight="16.5" x14ac:dyDescent="0.3"/>
  <cols>
    <col min="1" max="1" width="17.28515625" style="239" customWidth="1"/>
    <col min="2" max="2" width="102.85546875" style="239" customWidth="1"/>
    <col min="3" max="3" width="12.5703125" style="239" customWidth="1"/>
    <col min="4" max="4" width="19.28515625" style="239" customWidth="1"/>
    <col min="5" max="5" width="36.5703125" style="237" customWidth="1"/>
    <col min="6" max="6" width="10.42578125" style="235" customWidth="1"/>
    <col min="7" max="7" width="12.7109375" style="235" customWidth="1"/>
    <col min="8" max="16384" width="9.140625" style="235"/>
  </cols>
  <sheetData>
    <row r="1" spans="1:5" s="236" customFormat="1" ht="70.5" customHeight="1" x14ac:dyDescent="0.2">
      <c r="A1" s="240" t="s">
        <v>141</v>
      </c>
      <c r="B1" s="242" t="s">
        <v>164</v>
      </c>
      <c r="C1" s="241" t="s">
        <v>115</v>
      </c>
      <c r="D1" s="242" t="s">
        <v>157</v>
      </c>
      <c r="E1" s="241" t="s">
        <v>163</v>
      </c>
    </row>
    <row r="2" spans="1:5" s="236" customFormat="1" ht="15.75" hidden="1" customHeight="1" x14ac:dyDescent="0.2">
      <c r="A2" s="246" t="s">
        <v>158</v>
      </c>
      <c r="B2" s="246" t="s">
        <v>162</v>
      </c>
      <c r="C2" s="246" t="s">
        <v>159</v>
      </c>
      <c r="D2" s="246" t="s">
        <v>160</v>
      </c>
      <c r="E2" s="247" t="s">
        <v>161</v>
      </c>
    </row>
    <row r="3" spans="1:5" s="243" customFormat="1" x14ac:dyDescent="0.3">
      <c r="A3" s="244">
        <v>1</v>
      </c>
      <c r="B3" s="250" t="s">
        <v>166</v>
      </c>
      <c r="C3" s="251" t="s">
        <v>165</v>
      </c>
      <c r="D3" s="245">
        <v>4</v>
      </c>
      <c r="E3" s="238"/>
    </row>
    <row r="4" spans="1:5" s="243" customFormat="1" x14ac:dyDescent="0.3">
      <c r="A4" s="248">
        <v>2</v>
      </c>
      <c r="B4" s="250" t="s">
        <v>167</v>
      </c>
      <c r="C4" s="251" t="s">
        <v>165</v>
      </c>
      <c r="D4" s="249">
        <v>3</v>
      </c>
      <c r="E4" s="238" t="s">
        <v>170</v>
      </c>
    </row>
    <row r="5" spans="1:5" x14ac:dyDescent="0.3">
      <c r="A5" s="244">
        <v>3</v>
      </c>
      <c r="B5" s="250" t="s">
        <v>168</v>
      </c>
      <c r="C5" s="251" t="s">
        <v>169</v>
      </c>
      <c r="D5" s="252">
        <v>3</v>
      </c>
      <c r="E5" s="238"/>
    </row>
  </sheetData>
  <conditionalFormatting sqref="A1:C1 A2:E2">
    <cfRule type="expression" dxfId="52" priority="28" stopIfTrue="1">
      <formula>IF(#REF!="No Color",TRUE,FALSE)</formula>
    </cfRule>
    <cfRule type="expression" dxfId="51" priority="29" stopIfTrue="1">
      <formula>IF(#REF!="Red",TRUE,FALSE)</formula>
    </cfRule>
    <cfRule type="expression" dxfId="50" priority="30" stopIfTrue="1">
      <formula>IF(#REF!="Green",TRUE,FALSE)</formula>
    </cfRule>
  </conditionalFormatting>
  <conditionalFormatting sqref="E1">
    <cfRule type="expression" dxfId="49" priority="31" stopIfTrue="1">
      <formula>IF(#REF!="No Color",TRUE,FALSE)</formula>
    </cfRule>
    <cfRule type="expression" dxfId="48" priority="32" stopIfTrue="1">
      <formula>IF(#REF!="Green",TRUE,FALSE)</formula>
    </cfRule>
    <cfRule type="expression" dxfId="47" priority="33" stopIfTrue="1">
      <formula>IF(#REF!="Red",TRUE,FALSE)</formula>
    </cfRule>
  </conditionalFormatting>
  <conditionalFormatting sqref="D1">
    <cfRule type="expression" dxfId="46" priority="25" stopIfTrue="1">
      <formula>IF(#REF!="No Color",TRUE,FALSE)</formula>
    </cfRule>
    <cfRule type="expression" dxfId="45" priority="26" stopIfTrue="1">
      <formula>IF(#REF!="Red",TRUE,FALSE)</formula>
    </cfRule>
    <cfRule type="expression" dxfId="44" priority="27" stopIfTrue="1">
      <formula>IF(#REF!="Green",TRUE,FALSE)</formula>
    </cfRule>
  </conditionalFormatting>
  <printOptions horizontalCentered="1"/>
  <pageMargins left="0.25" right="0.25" top="0.75" bottom="0.75" header="0.3" footer="0.3"/>
  <pageSetup paperSize="9" scale="77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75"/>
      <c r="B4" s="475"/>
      <c r="C4" s="475"/>
      <c r="D4" s="475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76" t="s">
        <v>20</v>
      </c>
      <c r="B8" s="476"/>
      <c r="C8" s="476"/>
      <c r="D8" s="476"/>
      <c r="E8" s="36"/>
      <c r="F8" s="476" t="s">
        <v>21</v>
      </c>
      <c r="G8" s="476"/>
      <c r="H8" s="476"/>
      <c r="I8" s="476"/>
      <c r="J8" s="36"/>
      <c r="K8" s="45" t="s">
        <v>17</v>
      </c>
      <c r="L8" s="43"/>
      <c r="M8" s="477" t="s">
        <v>1</v>
      </c>
      <c r="N8" s="478"/>
      <c r="O8" s="47" t="s">
        <v>12</v>
      </c>
      <c r="P8" s="22"/>
      <c r="Q8" s="471">
        <f ca="1">TODAY()</f>
        <v>44315</v>
      </c>
      <c r="R8" s="472"/>
    </row>
    <row r="9" spans="1:25" ht="18" customHeight="1" x14ac:dyDescent="0.2">
      <c r="A9" s="468" t="s">
        <v>1</v>
      </c>
      <c r="B9" s="468"/>
      <c r="C9" s="468"/>
      <c r="D9" s="468"/>
      <c r="E9" s="17"/>
      <c r="F9" s="468" t="s">
        <v>1</v>
      </c>
      <c r="G9" s="468"/>
      <c r="H9" s="468"/>
      <c r="I9" s="42"/>
      <c r="J9" s="41"/>
      <c r="K9" s="46" t="s">
        <v>24</v>
      </c>
      <c r="L9" s="44"/>
      <c r="M9" s="469"/>
      <c r="N9" s="470"/>
      <c r="O9" s="47" t="s">
        <v>13</v>
      </c>
      <c r="P9" s="22"/>
      <c r="Q9" s="473" t="s">
        <v>63</v>
      </c>
      <c r="R9" s="474"/>
    </row>
    <row r="10" spans="1:25" ht="18" customHeight="1" x14ac:dyDescent="0.2">
      <c r="A10" s="468" t="s">
        <v>2</v>
      </c>
      <c r="B10" s="468"/>
      <c r="C10" s="468"/>
      <c r="D10" s="468"/>
      <c r="E10" s="17"/>
      <c r="F10" s="468" t="s">
        <v>2</v>
      </c>
      <c r="G10" s="468"/>
      <c r="H10" s="468"/>
      <c r="I10" s="42"/>
      <c r="J10" s="41"/>
      <c r="K10" s="46" t="s">
        <v>25</v>
      </c>
      <c r="L10" s="44"/>
      <c r="M10" s="469"/>
      <c r="N10" s="470"/>
      <c r="O10" s="47" t="s">
        <v>14</v>
      </c>
      <c r="P10" s="22"/>
      <c r="Q10" s="473" t="s">
        <v>15</v>
      </c>
      <c r="R10" s="474"/>
    </row>
    <row r="11" spans="1:25" ht="18" customHeight="1" x14ac:dyDescent="0.2">
      <c r="A11" s="468" t="s">
        <v>3</v>
      </c>
      <c r="B11" s="468"/>
      <c r="C11" s="468"/>
      <c r="D11" s="468"/>
      <c r="E11" s="17"/>
      <c r="F11" s="468" t="s">
        <v>3</v>
      </c>
      <c r="G11" s="468"/>
      <c r="H11" s="468"/>
      <c r="I11" s="42"/>
      <c r="J11" s="41"/>
      <c r="K11" s="46" t="s">
        <v>18</v>
      </c>
      <c r="L11" s="44"/>
      <c r="M11" s="469"/>
      <c r="N11" s="470"/>
      <c r="O11" s="47" t="s">
        <v>22</v>
      </c>
      <c r="P11" s="22"/>
      <c r="Q11" s="473">
        <v>12345678</v>
      </c>
      <c r="R11" s="474"/>
    </row>
    <row r="12" spans="1:25" ht="18" customHeight="1" x14ac:dyDescent="0.2">
      <c r="A12" s="468" t="s">
        <v>4</v>
      </c>
      <c r="B12" s="468"/>
      <c r="C12" s="468"/>
      <c r="D12" s="468"/>
      <c r="E12" s="17"/>
      <c r="F12" s="468" t="s">
        <v>4</v>
      </c>
      <c r="G12" s="468"/>
      <c r="H12" s="468"/>
      <c r="I12" s="42"/>
      <c r="J12" s="41"/>
      <c r="K12" s="46" t="s">
        <v>19</v>
      </c>
      <c r="L12" s="44"/>
      <c r="M12" s="469"/>
      <c r="N12" s="470"/>
      <c r="O12" s="47" t="s">
        <v>64</v>
      </c>
      <c r="P12" s="22"/>
      <c r="Q12" s="471">
        <f ca="1">Q8+30</f>
        <v>44345</v>
      </c>
      <c r="R12" s="472"/>
    </row>
    <row r="13" spans="1:25" ht="18" customHeight="1" x14ac:dyDescent="0.2">
      <c r="A13" s="468" t="s">
        <v>5</v>
      </c>
      <c r="B13" s="468"/>
      <c r="C13" s="468"/>
      <c r="D13" s="468"/>
      <c r="E13" s="17"/>
      <c r="F13" s="468" t="s">
        <v>5</v>
      </c>
      <c r="G13" s="468"/>
      <c r="H13" s="468"/>
      <c r="I13" s="42"/>
      <c r="J13" s="41"/>
      <c r="K13" s="46" t="s">
        <v>26</v>
      </c>
      <c r="L13" s="44"/>
      <c r="M13" s="469"/>
      <c r="N13" s="470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64" t="s">
        <v>7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67" t="s">
        <v>6</v>
      </c>
      <c r="P15" s="67" t="s">
        <v>8</v>
      </c>
      <c r="Q15" s="465" t="s">
        <v>9</v>
      </c>
      <c r="R15" s="465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3" t="s">
        <v>74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58">
        <v>2</v>
      </c>
      <c r="P16" s="62" t="e">
        <f t="shared" ref="P16:P33" si="1">IF(ISBLANK(B16),"",INDEX(unit_price,MATCH(B16,product,0)))</f>
        <v>#NAME?</v>
      </c>
      <c r="Q16" s="454" t="e">
        <f t="shared" ref="Q16:Q33" si="2">IF(OR(ISBLANK(O16),O16=0),0,O16*P16)</f>
        <v>#NAME?</v>
      </c>
      <c r="R16" s="454"/>
      <c r="U16" s="466" t="s">
        <v>66</v>
      </c>
      <c r="V16" s="466"/>
      <c r="W16" s="466"/>
      <c r="X16" s="466"/>
      <c r="Y16" s="466"/>
    </row>
    <row r="17" spans="1:25" ht="12.95" customHeight="1" x14ac:dyDescent="0.2">
      <c r="A17" s="58" t="e">
        <f t="shared" si="0"/>
        <v>#NAME?</v>
      </c>
      <c r="B17" s="453" t="s">
        <v>75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58">
        <v>3</v>
      </c>
      <c r="P17" s="62" t="e">
        <f t="shared" si="1"/>
        <v>#NAME?</v>
      </c>
      <c r="Q17" s="454" t="e">
        <f t="shared" si="2"/>
        <v>#NAME?</v>
      </c>
      <c r="R17" s="454"/>
      <c r="U17" s="467"/>
      <c r="V17" s="467"/>
      <c r="W17" s="467"/>
      <c r="X17" s="467"/>
      <c r="Y17" s="467"/>
    </row>
    <row r="18" spans="1:25" ht="12.95" customHeight="1" x14ac:dyDescent="0.2">
      <c r="A18" s="58" t="str">
        <f t="shared" si="0"/>
        <v/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58"/>
      <c r="P18" s="62" t="str">
        <f t="shared" si="1"/>
        <v/>
      </c>
      <c r="Q18" s="454">
        <f t="shared" si="2"/>
        <v>0</v>
      </c>
      <c r="R18" s="454"/>
      <c r="U18" s="462" t="s">
        <v>67</v>
      </c>
      <c r="V18" s="462"/>
      <c r="W18" s="462"/>
      <c r="X18" s="462"/>
      <c r="Y18" s="462"/>
    </row>
    <row r="19" spans="1:25" ht="12.95" customHeight="1" x14ac:dyDescent="0.2">
      <c r="A19" s="58" t="str">
        <f t="shared" si="0"/>
        <v/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58"/>
      <c r="P19" s="62" t="str">
        <f t="shared" si="1"/>
        <v/>
      </c>
      <c r="Q19" s="454">
        <f t="shared" si="2"/>
        <v>0</v>
      </c>
      <c r="R19" s="454"/>
      <c r="U19" s="463"/>
      <c r="V19" s="463"/>
      <c r="W19" s="463"/>
      <c r="X19" s="463"/>
      <c r="Y19" s="463"/>
    </row>
    <row r="20" spans="1:25" ht="12.95" customHeight="1" x14ac:dyDescent="0.2">
      <c r="A20" s="58" t="str">
        <f t="shared" si="0"/>
        <v/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58"/>
      <c r="P20" s="62" t="str">
        <f t="shared" si="1"/>
        <v/>
      </c>
      <c r="Q20" s="454">
        <f t="shared" si="2"/>
        <v>0</v>
      </c>
      <c r="R20" s="454"/>
      <c r="U20" s="463"/>
      <c r="V20" s="463"/>
      <c r="W20" s="463"/>
      <c r="X20" s="463"/>
      <c r="Y20" s="463"/>
    </row>
    <row r="21" spans="1:25" ht="12.95" customHeight="1" x14ac:dyDescent="0.2">
      <c r="A21" s="58" t="str">
        <f t="shared" si="0"/>
        <v/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58"/>
      <c r="P21" s="62" t="str">
        <f t="shared" si="1"/>
        <v/>
      </c>
      <c r="Q21" s="454">
        <f t="shared" si="2"/>
        <v>0</v>
      </c>
      <c r="R21" s="454"/>
      <c r="U21" s="463"/>
      <c r="V21" s="463"/>
      <c r="W21" s="463"/>
      <c r="X21" s="463"/>
      <c r="Y21" s="463"/>
    </row>
    <row r="22" spans="1:25" ht="12.95" customHeight="1" x14ac:dyDescent="0.2">
      <c r="A22" s="58" t="str">
        <f t="shared" si="0"/>
        <v/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58"/>
      <c r="P22" s="62" t="str">
        <f t="shared" si="1"/>
        <v/>
      </c>
      <c r="Q22" s="454">
        <f t="shared" si="2"/>
        <v>0</v>
      </c>
      <c r="R22" s="454"/>
      <c r="U22" s="463"/>
      <c r="V22" s="463"/>
      <c r="W22" s="463"/>
      <c r="X22" s="463"/>
      <c r="Y22" s="463"/>
    </row>
    <row r="23" spans="1:25" ht="12.95" customHeight="1" x14ac:dyDescent="0.2">
      <c r="A23" s="58" t="str">
        <f t="shared" si="0"/>
        <v/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58"/>
      <c r="P23" s="62" t="str">
        <f t="shared" si="1"/>
        <v/>
      </c>
      <c r="Q23" s="454">
        <f t="shared" si="2"/>
        <v>0</v>
      </c>
      <c r="R23" s="454"/>
      <c r="U23" s="463"/>
      <c r="V23" s="463"/>
      <c r="W23" s="463"/>
      <c r="X23" s="463"/>
      <c r="Y23" s="463"/>
    </row>
    <row r="24" spans="1:25" ht="12.95" customHeight="1" x14ac:dyDescent="0.2">
      <c r="A24" s="58" t="str">
        <f t="shared" si="0"/>
        <v/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58"/>
      <c r="P24" s="62" t="str">
        <f t="shared" si="1"/>
        <v/>
      </c>
      <c r="Q24" s="454">
        <f t="shared" si="2"/>
        <v>0</v>
      </c>
      <c r="R24" s="454"/>
    </row>
    <row r="25" spans="1:25" ht="12.95" customHeight="1" x14ac:dyDescent="0.2">
      <c r="A25" s="58" t="str">
        <f t="shared" si="0"/>
        <v/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58"/>
      <c r="P25" s="62" t="str">
        <f t="shared" si="1"/>
        <v/>
      </c>
      <c r="Q25" s="454">
        <f t="shared" si="2"/>
        <v>0</v>
      </c>
      <c r="R25" s="454"/>
    </row>
    <row r="26" spans="1:25" ht="12.95" customHeight="1" x14ac:dyDescent="0.2">
      <c r="A26" s="58" t="str">
        <f t="shared" si="0"/>
        <v/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58"/>
      <c r="P26" s="62" t="str">
        <f t="shared" si="1"/>
        <v/>
      </c>
      <c r="Q26" s="454">
        <f t="shared" si="2"/>
        <v>0</v>
      </c>
      <c r="R26" s="454"/>
    </row>
    <row r="27" spans="1:25" ht="12.95" customHeight="1" x14ac:dyDescent="0.2">
      <c r="A27" s="58" t="str">
        <f t="shared" si="0"/>
        <v/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58"/>
      <c r="P27" s="62" t="str">
        <f t="shared" si="1"/>
        <v/>
      </c>
      <c r="Q27" s="454">
        <f t="shared" si="2"/>
        <v>0</v>
      </c>
      <c r="R27" s="454"/>
    </row>
    <row r="28" spans="1:25" ht="12.95" customHeight="1" x14ac:dyDescent="0.2">
      <c r="A28" s="58" t="str">
        <f t="shared" si="0"/>
        <v/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58"/>
      <c r="P28" s="62" t="str">
        <f t="shared" si="1"/>
        <v/>
      </c>
      <c r="Q28" s="454">
        <f t="shared" si="2"/>
        <v>0</v>
      </c>
      <c r="R28" s="454"/>
    </row>
    <row r="29" spans="1:25" ht="12.95" customHeight="1" x14ac:dyDescent="0.2">
      <c r="A29" s="58" t="str">
        <f t="shared" si="0"/>
        <v/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58"/>
      <c r="P29" s="62" t="str">
        <f t="shared" si="1"/>
        <v/>
      </c>
      <c r="Q29" s="454">
        <f t="shared" si="2"/>
        <v>0</v>
      </c>
      <c r="R29" s="454"/>
    </row>
    <row r="30" spans="1:25" ht="12.95" customHeight="1" x14ac:dyDescent="0.2">
      <c r="A30" s="58" t="str">
        <f t="shared" si="0"/>
        <v/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58"/>
      <c r="P30" s="62" t="str">
        <f t="shared" si="1"/>
        <v/>
      </c>
      <c r="Q30" s="454">
        <f t="shared" si="2"/>
        <v>0</v>
      </c>
      <c r="R30" s="454"/>
    </row>
    <row r="31" spans="1:25" ht="12.95" customHeight="1" x14ac:dyDescent="0.2">
      <c r="A31" s="58" t="str">
        <f t="shared" si="0"/>
        <v/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58"/>
      <c r="P31" s="62" t="str">
        <f t="shared" si="1"/>
        <v/>
      </c>
      <c r="Q31" s="454">
        <f t="shared" si="2"/>
        <v>0</v>
      </c>
      <c r="R31" s="454"/>
    </row>
    <row r="32" spans="1:25" ht="12.95" customHeight="1" x14ac:dyDescent="0.2">
      <c r="A32" s="58" t="str">
        <f t="shared" si="0"/>
        <v/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58"/>
      <c r="P32" s="62" t="str">
        <f t="shared" si="1"/>
        <v/>
      </c>
      <c r="Q32" s="454">
        <f t="shared" si="2"/>
        <v>0</v>
      </c>
      <c r="R32" s="454"/>
    </row>
    <row r="33" spans="1:25" ht="12.95" customHeight="1" x14ac:dyDescent="0.2">
      <c r="A33" s="59" t="str">
        <f t="shared" si="0"/>
        <v/>
      </c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59"/>
      <c r="P33" s="63" t="str">
        <f t="shared" si="1"/>
        <v/>
      </c>
      <c r="Q33" s="458">
        <f t="shared" si="2"/>
        <v>0</v>
      </c>
      <c r="R33" s="458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59" t="s">
        <v>27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1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42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4"/>
      <c r="P36" s="26" t="str">
        <f>Settings!$B$27&amp;" Rate"</f>
        <v>Sales Tax Rate</v>
      </c>
      <c r="Q36" s="455">
        <v>0</v>
      </c>
      <c r="R36" s="456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4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42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4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45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7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48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50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51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P41" s="452" t="s">
        <v>73</v>
      </c>
      <c r="Q41" s="452"/>
      <c r="R41" s="452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38" t="str">
        <f>Settings!$B$5</f>
        <v>Заказ на закупку</v>
      </c>
      <c r="Q42" s="438"/>
      <c r="R42" s="438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39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25" ht="18" customHeight="1" x14ac:dyDescent="0.2">
      <c r="A44" s="44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</row>
    <row r="45" spans="1:25" ht="18" customHeight="1" x14ac:dyDescent="0.2">
      <c r="A45" s="44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75"/>
      <c r="B4" s="475"/>
      <c r="C4" s="475"/>
      <c r="D4" s="475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76" t="s">
        <v>20</v>
      </c>
      <c r="B8" s="476"/>
      <c r="C8" s="476"/>
      <c r="D8" s="476"/>
      <c r="E8" s="36"/>
      <c r="F8" s="476" t="s">
        <v>21</v>
      </c>
      <c r="G8" s="476"/>
      <c r="H8" s="476"/>
      <c r="I8" s="476"/>
      <c r="J8" s="36"/>
      <c r="K8" s="45" t="s">
        <v>17</v>
      </c>
      <c r="L8" s="43"/>
      <c r="M8" s="477" t="s">
        <v>1</v>
      </c>
      <c r="N8" s="478"/>
      <c r="O8" s="47" t="s">
        <v>12</v>
      </c>
      <c r="P8" s="22"/>
      <c r="Q8" s="471">
        <f ca="1">TODAY()</f>
        <v>44315</v>
      </c>
      <c r="R8" s="472"/>
    </row>
    <row r="9" spans="1:25" ht="18" customHeight="1" x14ac:dyDescent="0.2">
      <c r="A9" s="468" t="s">
        <v>1</v>
      </c>
      <c r="B9" s="468"/>
      <c r="C9" s="468"/>
      <c r="D9" s="468"/>
      <c r="E9" s="17"/>
      <c r="F9" s="468" t="s">
        <v>1</v>
      </c>
      <c r="G9" s="468"/>
      <c r="H9" s="468"/>
      <c r="I9" s="42"/>
      <c r="J9" s="41"/>
      <c r="K9" s="46" t="s">
        <v>24</v>
      </c>
      <c r="L9" s="44"/>
      <c r="M9" s="469"/>
      <c r="N9" s="470"/>
      <c r="O9" s="47" t="s">
        <v>13</v>
      </c>
      <c r="P9" s="22"/>
      <c r="Q9" s="473" t="s">
        <v>63</v>
      </c>
      <c r="R9" s="474"/>
    </row>
    <row r="10" spans="1:25" ht="18" customHeight="1" x14ac:dyDescent="0.2">
      <c r="A10" s="468" t="s">
        <v>2</v>
      </c>
      <c r="B10" s="468"/>
      <c r="C10" s="468"/>
      <c r="D10" s="468"/>
      <c r="E10" s="17"/>
      <c r="F10" s="468" t="s">
        <v>2</v>
      </c>
      <c r="G10" s="468"/>
      <c r="H10" s="468"/>
      <c r="I10" s="42"/>
      <c r="J10" s="41"/>
      <c r="K10" s="46" t="s">
        <v>25</v>
      </c>
      <c r="L10" s="44"/>
      <c r="M10" s="469"/>
      <c r="N10" s="470"/>
      <c r="O10" s="47" t="s">
        <v>14</v>
      </c>
      <c r="P10" s="22"/>
      <c r="Q10" s="473" t="s">
        <v>15</v>
      </c>
      <c r="R10" s="474"/>
    </row>
    <row r="11" spans="1:25" ht="18" customHeight="1" x14ac:dyDescent="0.2">
      <c r="A11" s="468" t="s">
        <v>3</v>
      </c>
      <c r="B11" s="468"/>
      <c r="C11" s="468"/>
      <c r="D11" s="468"/>
      <c r="E11" s="17"/>
      <c r="F11" s="468" t="s">
        <v>3</v>
      </c>
      <c r="G11" s="468"/>
      <c r="H11" s="468"/>
      <c r="I11" s="42"/>
      <c r="J11" s="41"/>
      <c r="K11" s="46" t="s">
        <v>18</v>
      </c>
      <c r="L11" s="44"/>
      <c r="M11" s="469"/>
      <c r="N11" s="470"/>
      <c r="O11" s="47" t="s">
        <v>22</v>
      </c>
      <c r="P11" s="22"/>
      <c r="Q11" s="473">
        <v>12345678</v>
      </c>
      <c r="R11" s="474"/>
    </row>
    <row r="12" spans="1:25" ht="18" customHeight="1" x14ac:dyDescent="0.2">
      <c r="A12" s="468" t="s">
        <v>4</v>
      </c>
      <c r="B12" s="468"/>
      <c r="C12" s="468"/>
      <c r="D12" s="468"/>
      <c r="E12" s="17"/>
      <c r="F12" s="468" t="s">
        <v>4</v>
      </c>
      <c r="G12" s="468"/>
      <c r="H12" s="468"/>
      <c r="I12" s="42"/>
      <c r="J12" s="41"/>
      <c r="K12" s="46" t="s">
        <v>19</v>
      </c>
      <c r="L12" s="44"/>
      <c r="M12" s="469"/>
      <c r="N12" s="470"/>
      <c r="O12" s="47" t="s">
        <v>64</v>
      </c>
      <c r="P12" s="22"/>
      <c r="Q12" s="471">
        <f ca="1">Q8+30</f>
        <v>44345</v>
      </c>
      <c r="R12" s="472"/>
    </row>
    <row r="13" spans="1:25" ht="18" customHeight="1" x14ac:dyDescent="0.2">
      <c r="A13" s="468" t="s">
        <v>5</v>
      </c>
      <c r="B13" s="468"/>
      <c r="C13" s="468"/>
      <c r="D13" s="468"/>
      <c r="E13" s="17"/>
      <c r="F13" s="468" t="s">
        <v>5</v>
      </c>
      <c r="G13" s="468"/>
      <c r="H13" s="468"/>
      <c r="I13" s="42"/>
      <c r="J13" s="41"/>
      <c r="K13" s="46" t="s">
        <v>26</v>
      </c>
      <c r="L13" s="44"/>
      <c r="M13" s="469"/>
      <c r="N13" s="470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64" t="s">
        <v>7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67" t="s">
        <v>6</v>
      </c>
      <c r="P15" s="67" t="s">
        <v>8</v>
      </c>
      <c r="Q15" s="465" t="s">
        <v>9</v>
      </c>
      <c r="R15" s="465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3" t="s">
        <v>74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58">
        <v>2</v>
      </c>
      <c r="P16" s="62" t="e">
        <f t="shared" ref="P16:P33" si="1">IF(ISBLANK(B16),"",INDEX(unit_price,MATCH(B16,product,0)))</f>
        <v>#NAME?</v>
      </c>
      <c r="Q16" s="454" t="e">
        <f t="shared" ref="Q16:Q33" si="2">IF(OR(ISBLANK(O16),O16=0),0,O16*P16)</f>
        <v>#NAME?</v>
      </c>
      <c r="R16" s="454"/>
      <c r="U16" s="466" t="s">
        <v>66</v>
      </c>
      <c r="V16" s="466"/>
      <c r="W16" s="466"/>
      <c r="X16" s="466"/>
      <c r="Y16" s="466"/>
    </row>
    <row r="17" spans="1:25" ht="12.95" customHeight="1" x14ac:dyDescent="0.2">
      <c r="A17" s="58" t="e">
        <f t="shared" si="0"/>
        <v>#NAME?</v>
      </c>
      <c r="B17" s="453" t="s">
        <v>75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58">
        <v>3</v>
      </c>
      <c r="P17" s="62" t="e">
        <f t="shared" si="1"/>
        <v>#NAME?</v>
      </c>
      <c r="Q17" s="454" t="e">
        <f t="shared" si="2"/>
        <v>#NAME?</v>
      </c>
      <c r="R17" s="454"/>
      <c r="U17" s="467"/>
      <c r="V17" s="467"/>
      <c r="W17" s="467"/>
      <c r="X17" s="467"/>
      <c r="Y17" s="467"/>
    </row>
    <row r="18" spans="1:25" ht="12.95" customHeight="1" x14ac:dyDescent="0.2">
      <c r="A18" s="58" t="str">
        <f t="shared" si="0"/>
        <v/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58"/>
      <c r="P18" s="62" t="str">
        <f t="shared" si="1"/>
        <v/>
      </c>
      <c r="Q18" s="454">
        <f t="shared" si="2"/>
        <v>0</v>
      </c>
      <c r="R18" s="454"/>
      <c r="U18" s="462" t="s">
        <v>67</v>
      </c>
      <c r="V18" s="462"/>
      <c r="W18" s="462"/>
      <c r="X18" s="462"/>
      <c r="Y18" s="462"/>
    </row>
    <row r="19" spans="1:25" ht="12.95" customHeight="1" x14ac:dyDescent="0.2">
      <c r="A19" s="58" t="str">
        <f t="shared" si="0"/>
        <v/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58"/>
      <c r="P19" s="62" t="str">
        <f t="shared" si="1"/>
        <v/>
      </c>
      <c r="Q19" s="454">
        <f t="shared" si="2"/>
        <v>0</v>
      </c>
      <c r="R19" s="454"/>
      <c r="U19" s="463"/>
      <c r="V19" s="463"/>
      <c r="W19" s="463"/>
      <c r="X19" s="463"/>
      <c r="Y19" s="463"/>
    </row>
    <row r="20" spans="1:25" ht="12.95" customHeight="1" x14ac:dyDescent="0.2">
      <c r="A20" s="58" t="str">
        <f t="shared" si="0"/>
        <v/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58"/>
      <c r="P20" s="62" t="str">
        <f t="shared" si="1"/>
        <v/>
      </c>
      <c r="Q20" s="454">
        <f t="shared" si="2"/>
        <v>0</v>
      </c>
      <c r="R20" s="454"/>
      <c r="U20" s="463"/>
      <c r="V20" s="463"/>
      <c r="W20" s="463"/>
      <c r="X20" s="463"/>
      <c r="Y20" s="463"/>
    </row>
    <row r="21" spans="1:25" ht="12.95" customHeight="1" x14ac:dyDescent="0.2">
      <c r="A21" s="58" t="str">
        <f t="shared" si="0"/>
        <v/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58"/>
      <c r="P21" s="62" t="str">
        <f t="shared" si="1"/>
        <v/>
      </c>
      <c r="Q21" s="454">
        <f t="shared" si="2"/>
        <v>0</v>
      </c>
      <c r="R21" s="454"/>
      <c r="U21" s="463"/>
      <c r="V21" s="463"/>
      <c r="W21" s="463"/>
      <c r="X21" s="463"/>
      <c r="Y21" s="463"/>
    </row>
    <row r="22" spans="1:25" ht="12.95" customHeight="1" x14ac:dyDescent="0.2">
      <c r="A22" s="58" t="str">
        <f t="shared" si="0"/>
        <v/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58"/>
      <c r="P22" s="62" t="str">
        <f t="shared" si="1"/>
        <v/>
      </c>
      <c r="Q22" s="454">
        <f t="shared" si="2"/>
        <v>0</v>
      </c>
      <c r="R22" s="454"/>
      <c r="U22" s="463"/>
      <c r="V22" s="463"/>
      <c r="W22" s="463"/>
      <c r="X22" s="463"/>
      <c r="Y22" s="463"/>
    </row>
    <row r="23" spans="1:25" ht="12.95" customHeight="1" x14ac:dyDescent="0.2">
      <c r="A23" s="58" t="str">
        <f t="shared" si="0"/>
        <v/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58"/>
      <c r="P23" s="62" t="str">
        <f t="shared" si="1"/>
        <v/>
      </c>
      <c r="Q23" s="454">
        <f t="shared" si="2"/>
        <v>0</v>
      </c>
      <c r="R23" s="454"/>
      <c r="U23" s="463"/>
      <c r="V23" s="463"/>
      <c r="W23" s="463"/>
      <c r="X23" s="463"/>
      <c r="Y23" s="463"/>
    </row>
    <row r="24" spans="1:25" ht="12.95" customHeight="1" x14ac:dyDescent="0.2">
      <c r="A24" s="58" t="str">
        <f t="shared" si="0"/>
        <v/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58"/>
      <c r="P24" s="62" t="str">
        <f t="shared" si="1"/>
        <v/>
      </c>
      <c r="Q24" s="454">
        <f t="shared" si="2"/>
        <v>0</v>
      </c>
      <c r="R24" s="454"/>
    </row>
    <row r="25" spans="1:25" ht="12.95" customHeight="1" x14ac:dyDescent="0.2">
      <c r="A25" s="58" t="str">
        <f t="shared" si="0"/>
        <v/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58"/>
      <c r="P25" s="62" t="str">
        <f t="shared" si="1"/>
        <v/>
      </c>
      <c r="Q25" s="454">
        <f t="shared" si="2"/>
        <v>0</v>
      </c>
      <c r="R25" s="454"/>
    </row>
    <row r="26" spans="1:25" ht="12.95" customHeight="1" x14ac:dyDescent="0.2">
      <c r="A26" s="58" t="str">
        <f t="shared" si="0"/>
        <v/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58"/>
      <c r="P26" s="62" t="str">
        <f t="shared" si="1"/>
        <v/>
      </c>
      <c r="Q26" s="454">
        <f t="shared" si="2"/>
        <v>0</v>
      </c>
      <c r="R26" s="454"/>
    </row>
    <row r="27" spans="1:25" ht="12.95" customHeight="1" x14ac:dyDescent="0.2">
      <c r="A27" s="58" t="str">
        <f t="shared" si="0"/>
        <v/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58"/>
      <c r="P27" s="62" t="str">
        <f t="shared" si="1"/>
        <v/>
      </c>
      <c r="Q27" s="454">
        <f t="shared" si="2"/>
        <v>0</v>
      </c>
      <c r="R27" s="454"/>
    </row>
    <row r="28" spans="1:25" ht="12.95" customHeight="1" x14ac:dyDescent="0.2">
      <c r="A28" s="58" t="str">
        <f t="shared" si="0"/>
        <v/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58"/>
      <c r="P28" s="62" t="str">
        <f t="shared" si="1"/>
        <v/>
      </c>
      <c r="Q28" s="454">
        <f t="shared" si="2"/>
        <v>0</v>
      </c>
      <c r="R28" s="454"/>
    </row>
    <row r="29" spans="1:25" ht="12.95" customHeight="1" x14ac:dyDescent="0.2">
      <c r="A29" s="58" t="str">
        <f t="shared" si="0"/>
        <v/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58"/>
      <c r="P29" s="62" t="str">
        <f t="shared" si="1"/>
        <v/>
      </c>
      <c r="Q29" s="454">
        <f t="shared" si="2"/>
        <v>0</v>
      </c>
      <c r="R29" s="454"/>
    </row>
    <row r="30" spans="1:25" ht="12.95" customHeight="1" x14ac:dyDescent="0.2">
      <c r="A30" s="58" t="str">
        <f t="shared" si="0"/>
        <v/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58"/>
      <c r="P30" s="62" t="str">
        <f t="shared" si="1"/>
        <v/>
      </c>
      <c r="Q30" s="454">
        <f t="shared" si="2"/>
        <v>0</v>
      </c>
      <c r="R30" s="454"/>
    </row>
    <row r="31" spans="1:25" ht="12.95" customHeight="1" x14ac:dyDescent="0.2">
      <c r="A31" s="58" t="str">
        <f t="shared" si="0"/>
        <v/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58"/>
      <c r="P31" s="62" t="str">
        <f t="shared" si="1"/>
        <v/>
      </c>
      <c r="Q31" s="454">
        <f t="shared" si="2"/>
        <v>0</v>
      </c>
      <c r="R31" s="454"/>
    </row>
    <row r="32" spans="1:25" ht="12.95" customHeight="1" x14ac:dyDescent="0.2">
      <c r="A32" s="58" t="str">
        <f t="shared" si="0"/>
        <v/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58"/>
      <c r="P32" s="62" t="str">
        <f t="shared" si="1"/>
        <v/>
      </c>
      <c r="Q32" s="454">
        <f t="shared" si="2"/>
        <v>0</v>
      </c>
      <c r="R32" s="454"/>
    </row>
    <row r="33" spans="1:25" ht="12.95" customHeight="1" x14ac:dyDescent="0.2">
      <c r="A33" s="59" t="str">
        <f t="shared" si="0"/>
        <v/>
      </c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59"/>
      <c r="P33" s="63" t="str">
        <f t="shared" si="1"/>
        <v/>
      </c>
      <c r="Q33" s="458">
        <f t="shared" si="2"/>
        <v>0</v>
      </c>
      <c r="R33" s="458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59" t="s">
        <v>27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1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42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4"/>
      <c r="P36" s="26" t="str">
        <f>Settings!$B$27&amp;" Rate"</f>
        <v>Sales Tax Rate</v>
      </c>
      <c r="Q36" s="455">
        <v>0</v>
      </c>
      <c r="R36" s="456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4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42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4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45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7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48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50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51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P41" s="452" t="s">
        <v>73</v>
      </c>
      <c r="Q41" s="452"/>
      <c r="R41" s="452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38" t="str">
        <f>Settings!$B$5</f>
        <v>Заказ на закупку</v>
      </c>
      <c r="Q42" s="438"/>
      <c r="R42" s="438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39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25" ht="18" customHeight="1" x14ac:dyDescent="0.2">
      <c r="A44" s="44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</row>
    <row r="45" spans="1:25" ht="18" customHeight="1" x14ac:dyDescent="0.2">
      <c r="A45" s="44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Settings</vt:lpstr>
      <vt:lpstr>Заказ на закупку</vt:lpstr>
      <vt:lpstr>Расходные материалы</vt:lpstr>
      <vt:lpstr>ЗнЗ образец (2)</vt:lpstr>
      <vt:lpstr>Вспомогательные материалы</vt:lpstr>
      <vt:lpstr>СИЗ</vt:lpstr>
      <vt:lpstr>Лист1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Andrey Losev</cp:lastModifiedBy>
  <cp:lastPrinted>2021-04-22T07:10:54Z</cp:lastPrinted>
  <dcterms:created xsi:type="dcterms:W3CDTF">2009-07-28T19:11:35Z</dcterms:created>
  <dcterms:modified xsi:type="dcterms:W3CDTF">2021-04-29T06:28:54Z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