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a.losev\Desktop\"/>
    </mc:Choice>
  </mc:AlternateContent>
  <xr:revisionPtr revIDLastSave="0" documentId="13_ncr:1_{A1F472D8-6A60-4946-98E1-08F263BCE7B0}" xr6:coauthVersionLast="40" xr6:coauthVersionMax="40" xr10:uidLastSave="{00000000-0000-0000-0000-000000000000}"/>
  <bookViews>
    <workbookView xWindow="0" yWindow="0" windowWidth="28800" windowHeight="12225" tabRatio="870" firstSheet="4" activeTab="4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свод" sheetId="51" state="hidden" r:id="rId4"/>
    <sheet name="ОГЭ Сан. техн. Олимов Ж." sheetId="30" r:id="rId5"/>
    <sheet name="Вспомогательные материалы" sheetId="9" state="hidden" r:id="rId6"/>
    <sheet name="СИЗ" sheetId="10" state="hidden" r:id="rId7"/>
    <sheet name="Лист1" sheetId="12" state="hidden" r:id="rId8"/>
  </sheets>
  <calcPr calcId="191029"/>
</workbook>
</file>

<file path=xl/calcChain.xml><?xml version="1.0" encoding="utf-8"?>
<calcChain xmlns="http://schemas.openxmlformats.org/spreadsheetml/2006/main">
  <c r="D26" i="51" l="1"/>
  <c r="B26" i="51"/>
  <c r="E26" i="51" s="1"/>
  <c r="E69" i="30" l="1"/>
  <c r="D67" i="30"/>
  <c r="D68" i="30" s="1"/>
  <c r="N34" i="3" l="1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<sst xmlns="http://schemas.openxmlformats.org/spreadsheetml/2006/main" count="549" uniqueCount="244">
  <si>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</si>
  <si>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</si>
  <si>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</si>
  <si>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</si>
  <si>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</si>
  <si>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</si>
  <si>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</si>
  <si>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</si>
  <si>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</si>
  <si>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</si>
  <si>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</si>
  <si>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</si>
  <si>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</si>
  <si>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</si>
  <si>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</si>
  <si>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</si>
  <si>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</si>
  <si>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</si>
  <si>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</si>
  <si>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</si>
  <si>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</si>
  <si>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</si>
  <si>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</si>
  <si>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</si>
  <si>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</si>
  <si>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</si>
  <si>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</si>
  <si>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</si>
  <si>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</si>
  <si>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</si>
  <si>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</si>
  <si>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</si>
  <si>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</si>
  <si>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</si>
  <si>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</si>
  <si>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</si>
  <si>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</si>
  <si>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</si>
  <si>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</si>
  <si>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</si>
  <si>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</si>
  <si>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</si>
  <si>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</si>
  <si>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</si>
  <si>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</si>
  <si>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</si>
  <si>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</si>
  <si>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</si>
  <si>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</si>
  <si>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</si>
  <si>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</si>
  <si>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</si>
  <si>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</si>
  <si>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</si>
  <si>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</si>
  <si>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</si>
  <si>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</si>
  <si>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</si>
  <si>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</si>
  <si>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</si>
  <si>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</si>
  <si>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</si>
  <si>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</si>
  <si>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</si>
  <si>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</si>
  <si>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</si>
  <si>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</si>
  <si>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</si>
  <si>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</si>
  <si>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</si>
  <si>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</si>
  <si>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</si>
  <si>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</si>
  <si>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</si>
  <si>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</si>
  <si>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</si>
  <si>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</si>
  <si>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</si>
  <si>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</si>
  <si>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</si>
  <si>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</si>
  <si>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</si>
  <si>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</si>
  <si>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</si>
  <si>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</si>
  <si>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</si>
  <si>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</si>
  <si>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</si>
  <si>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</si>
  <si>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</si>
  <si>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</si>
  <si>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</si>
  <si>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</si>
  <si>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</si>
  <si>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</si>
  <si>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</si>
  <si>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</si>
  <si>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</si>
  <si>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</si>
  <si>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</si>
  <si>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</si>
  <si>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</si>
  <si>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</si>
  <si>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</si>
  <si>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</si>
  <si>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</si>
  <si>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</si>
  <si>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</si>
  <si>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</si>
  <si>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</si>
  <si>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</si>
  <si>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</si>
  <si>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</si>
  <si>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</si>
  <si>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</si>
  <si>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</si>
  <si>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</si>
  <si>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</si>
  <si>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</si>
  <si>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</si>
  <si>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</si>
  <si>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</si>
  <si>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</si>
  <si>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</si>
  <si>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</si>
  <si>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</si>
  <si>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</si>
  <si>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</si>
  <si>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</si>
  <si>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</si>
  <si>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</si>
  <si>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</si>
  <si>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</si>
  <si>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</si>
  <si>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</si>
  <si>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</si>
  <si>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</si>
  <si>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</si>
  <si>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</si>
  <si>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</si>
  <si>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</si>
  <si>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</si>
  <si>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</si>
  <si>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</si>
  <si>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</si>
  <si>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</si>
  <si>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</si>
  <si>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</si>
  <si>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</si>
  <si>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</si>
  <si>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</si>
  <si>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</si>
  <si>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</si>
  <si>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</si>
  <si>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</si>
  <si>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</si>
  <si>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</si>
  <si>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Наименование (полное наименование)</t>
  </si>
  <si>
    <t>Количество</t>
  </si>
  <si>
    <t>1</t>
  </si>
  <si>
    <t>3</t>
  </si>
  <si>
    <t>4</t>
  </si>
  <si>
    <t>5</t>
  </si>
  <si>
    <t>6</t>
  </si>
  <si>
    <t>шт.</t>
  </si>
  <si>
    <t>кг</t>
  </si>
  <si>
    <t>Арматура для смывного бачка унитаза</t>
  </si>
  <si>
    <t>Подводка гибкая (шланг для подачи воды в бочок унитаза) 1м</t>
  </si>
  <si>
    <t>Скотч аллюминовый</t>
  </si>
  <si>
    <t>Сифон для мойки 50мм</t>
  </si>
  <si>
    <t>Сгон стальной Д15</t>
  </si>
  <si>
    <t>Сгон стальной Д20</t>
  </si>
  <si>
    <t>Сгон стальной Д25</t>
  </si>
  <si>
    <t>Сгон стальной Д32</t>
  </si>
  <si>
    <t>Сальниковая набивка RK-240P</t>
  </si>
  <si>
    <t>Труба ПВХ d15мм толстостенные для ГВС</t>
  </si>
  <si>
    <t>Труба ПВХ d15мм толстостенные для ХВС</t>
  </si>
  <si>
    <t>Труба ПВХ d20мм толстостенные для ГВС</t>
  </si>
  <si>
    <t>Труба ПВХ d20мм толстостенные для ХВС</t>
  </si>
  <si>
    <t>Труба ПВХ d25мм толстостенные для ГВС</t>
  </si>
  <si>
    <t>Труба ПВХ d25мм толстостенные для ХВС</t>
  </si>
  <si>
    <t>Труба ПВХ d32мм толстостенные для ГВС</t>
  </si>
  <si>
    <t>Труба ПВХ d32мм толстостенные для ХВС</t>
  </si>
  <si>
    <t>Труба ПВХ d40мм толстостенные для ГВС</t>
  </si>
  <si>
    <t>Труба ПВХ d40мм толстостенные для ХВС</t>
  </si>
  <si>
    <t>Труба ПВХ d50мм толстостенные для ГВС</t>
  </si>
  <si>
    <t>Труба ПВХ d50мм толстостенные для ХВС</t>
  </si>
  <si>
    <t>Шланг гибкий для сместителей длиной 50 см.(холодная и горячая вода)</t>
  </si>
  <si>
    <t>Штуцер под шланг (елочка) Д20, резьба 15мм</t>
  </si>
  <si>
    <t>комплект</t>
  </si>
  <si>
    <t>упаковка</t>
  </si>
  <si>
    <t>м.</t>
  </si>
  <si>
    <t>компл.</t>
  </si>
  <si>
    <t>Клей для пластмассовых туб TANGIT</t>
  </si>
  <si>
    <t xml:space="preserve">Жидкий гвоздь фирмы "МОМЕНТ" </t>
  </si>
  <si>
    <t>Селиконовый герметик "МОМЕНТ" универсальный</t>
  </si>
  <si>
    <t>банка</t>
  </si>
  <si>
    <t>м</t>
  </si>
  <si>
    <t>ИТОГО:</t>
  </si>
  <si>
    <t>Валюта платежа</t>
  </si>
  <si>
    <t>kUZS</t>
  </si>
  <si>
    <t>Клей быстрый для пластмасс и резины LOCTITE 406 (20гр)</t>
  </si>
  <si>
    <t>Герметик автомобильный термостойкий красный в тюбике MG-402 85гр</t>
  </si>
  <si>
    <t>Гидравлический уплотнитель для резьб с малым шагом LOCTITE 542 (150мл)</t>
  </si>
  <si>
    <t>Паста для уплотнения резьбовых соедидений unipak, multipak и Ermetic</t>
  </si>
  <si>
    <t>Лента ФУМ 0,1х20 мм гост 24222-80 Марка-1 . Рулон шириной 20мм</t>
  </si>
  <si>
    <t>RUB</t>
  </si>
  <si>
    <t>Компаунд Виксинт ПК-68 прозрачный (комплект 1,06 кг)</t>
  </si>
  <si>
    <t>Компенсатор  сильфоновый осевой ДУ 125 (под приварку нержавеющая односекционная)</t>
  </si>
  <si>
    <t>Компенсатор  сильфоновый осевой ДУ 50 (под приварку нержавеющая односекционная)</t>
  </si>
  <si>
    <t>Компенсатор  сильфоновый осевой ДУ 500 (под приварку нержавеющая односекционная)</t>
  </si>
  <si>
    <t>Компенсатор  сильфоновый осевой ДУ 80 (под приварку нержавеющая односекционная)</t>
  </si>
  <si>
    <t>Компенсатор сильфоновый  осевой ДУ 600 (под приварку нержавеющая односекционная)</t>
  </si>
  <si>
    <t>Компенсатор сильфоновый  осевой флянцевый  ДУ 50.</t>
  </si>
  <si>
    <t>Комплект для душа (шланг спласкиковыми гаечками)</t>
  </si>
  <si>
    <t>Кран-букса для смесителя однорукояточного (смешивающий картридж)</t>
  </si>
  <si>
    <t>Кран-букса для сместителей в ассортименте(полуповоротные и с резиновым уплотнением)</t>
  </si>
  <si>
    <t xml:space="preserve">Краны для стальных  труб (d15), латунь </t>
  </si>
  <si>
    <t xml:space="preserve">Краны для стальных  труб (d20), латунь </t>
  </si>
  <si>
    <t xml:space="preserve">Краны для труб ПВХ (d15) </t>
  </si>
  <si>
    <t xml:space="preserve">Краны для труб ПВХ (d20) </t>
  </si>
  <si>
    <t xml:space="preserve">Краны для труб ПВХ (d25) </t>
  </si>
  <si>
    <t xml:space="preserve">Краны для труб ПВХ (d32) </t>
  </si>
  <si>
    <t>Сместители для мойки</t>
  </si>
  <si>
    <t xml:space="preserve">Набор резиновых прокладок для сантехники </t>
  </si>
  <si>
    <t>Сифон бутылочный пластмассовый СБПУ</t>
  </si>
  <si>
    <t>Сифон прямой пластмассовый СПрППМ</t>
  </si>
  <si>
    <t>Сместитель для душа СМ-Д-Шл</t>
  </si>
  <si>
    <t>Сместитель для умывальника СМ-Ум-НКС</t>
  </si>
  <si>
    <t>Шланг кислородный 9 мм – ГОСТ 9356-75</t>
  </si>
  <si>
    <t>Шланг пропановый 4мм</t>
  </si>
  <si>
    <t>Шланг пропановый 6 мм</t>
  </si>
  <si>
    <t>Шланг силиконовый ø4мм</t>
  </si>
  <si>
    <t xml:space="preserve">Шланг силиконовый ø6мм </t>
  </si>
  <si>
    <t>шланги поливочные Д20 резинотканевые</t>
  </si>
  <si>
    <t>шланги поливочные Д25 резинотканевые</t>
  </si>
  <si>
    <t>шланги поливочные Д15 резинотканевые</t>
  </si>
  <si>
    <t>Краны для труб ПВХ (d15)</t>
  </si>
  <si>
    <t>Краны для стальных труб (d15), латунь</t>
  </si>
  <si>
    <t>Гигиенический душ F0202100</t>
  </si>
  <si>
    <t>Катушка со шлангом</t>
  </si>
  <si>
    <t>Маркер кабельный 0-9 комплект в блистере (от 4 до 6 мм)</t>
  </si>
  <si>
    <t>Маркировочный фломастер ScotchCode™ SMP-B</t>
  </si>
  <si>
    <t>Редуктор с маном.ом для газосварки (аргон, кислород)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</si>
</sst>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  <numFmt numFmtId="171" formatCode="_-* #,##0_-;\-* #,##0_-;_-* &quot;-&quot;??_-;_-@_-"/>
  </numFmts>
  <fonts count="57" x14ac:knownFonts="1">
    <font>
      <sz val="10"/>
      <name val="Arial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Book Antiqu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/>
    <xf numFmtId="164" fontId="4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21" fillId="0" borderId="0"/>
    <xf numFmtId="164" fontId="21" fillId="0" borderId="0" applyFont="0" applyFill="0" applyBorder="0" applyAlignment="0" applyProtection="0"/>
    <xf numFmtId="0" fontId="46" fillId="0" borderId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</cellStyleXfs>
  <cellXfs count="485">
    <xf numFmtId="0" fontId="0" fillId="0" borderId="0" xfId="0"/>
    <xf numFmtId="0" fontId="15" fillId="0" borderId="0" xfId="0" applyFont="1"/>
    <xf numFmtId="0" fontId="16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Protection="1">
      <protection hidden="1"/>
    </xf>
    <xf numFmtId="167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16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Protection="1">
      <protection hidden="1"/>
    </xf>
    <xf numFmtId="0" fontId="23" fillId="2" borderId="11" xfId="0" applyFont="1" applyFill="1" applyBorder="1" applyAlignment="1" applyProtection="1">
      <alignment horizontal="left" indent="1"/>
      <protection locked="0"/>
    </xf>
    <xf numFmtId="0" fontId="24" fillId="2" borderId="9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5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alignment horizontal="right"/>
      <protection hidden="1"/>
    </xf>
    <xf numFmtId="0" fontId="26" fillId="2" borderId="2" xfId="0" applyFont="1" applyFill="1" applyBorder="1" applyProtection="1">
      <protection hidden="1"/>
    </xf>
    <xf numFmtId="0" fontId="27" fillId="0" borderId="12" xfId="0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6" fillId="2" borderId="0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/>
    <xf numFmtId="0" fontId="26" fillId="0" borderId="2" xfId="0" applyFont="1" applyFill="1" applyBorder="1"/>
    <xf numFmtId="0" fontId="29" fillId="0" borderId="12" xfId="0" applyFont="1" applyFill="1" applyBorder="1" applyAlignment="1">
      <alignment horizontal="left" indent="1"/>
    </xf>
    <xf numFmtId="0" fontId="25" fillId="0" borderId="5" xfId="0" applyFont="1" applyFill="1" applyBorder="1" applyAlignment="1"/>
    <xf numFmtId="0" fontId="25" fillId="0" borderId="11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6" fillId="2" borderId="2" xfId="0" applyFont="1" applyFill="1" applyBorder="1" applyProtection="1">
      <protection locked="0"/>
    </xf>
    <xf numFmtId="0" fontId="26" fillId="2" borderId="4" xfId="0" applyFont="1" applyFill="1" applyBorder="1" applyProtection="1">
      <protection hidden="1"/>
    </xf>
    <xf numFmtId="0" fontId="31" fillId="2" borderId="5" xfId="0" applyFont="1" applyFill="1" applyBorder="1" applyProtection="1">
      <protection hidden="1"/>
    </xf>
    <xf numFmtId="0" fontId="26" fillId="2" borderId="5" xfId="0" applyFont="1" applyFill="1" applyBorder="1" applyProtection="1">
      <protection hidden="1"/>
    </xf>
    <xf numFmtId="0" fontId="26" fillId="2" borderId="3" xfId="0" applyFont="1" applyFill="1" applyBorder="1" applyProtection="1">
      <protection hidden="1"/>
    </xf>
    <xf numFmtId="0" fontId="26" fillId="2" borderId="19" xfId="0" applyFont="1" applyFill="1" applyBorder="1" applyProtection="1">
      <protection hidden="1"/>
    </xf>
    <xf numFmtId="0" fontId="31" fillId="2" borderId="7" xfId="0" applyFont="1" applyFill="1" applyBorder="1" applyAlignment="1" applyProtection="1">
      <alignment horizontal="left"/>
      <protection hidden="1"/>
    </xf>
    <xf numFmtId="0" fontId="26" fillId="2" borderId="7" xfId="0" applyFont="1" applyFill="1" applyBorder="1" applyProtection="1">
      <protection hidden="1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0" fontId="33" fillId="3" borderId="1" xfId="0" applyFont="1" applyFill="1" applyBorder="1" applyAlignment="1" applyProtection="1">
      <alignment horizontal="center" vertical="center"/>
      <protection hidden="1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6" fillId="0" borderId="4" xfId="0" applyFont="1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1" fontId="26" fillId="2" borderId="23" xfId="0" applyNumberFormat="1" applyFont="1" applyFill="1" applyBorder="1" applyAlignment="1" applyProtection="1">
      <alignment horizontal="left" vertical="center" indent="1"/>
      <protection locked="0"/>
    </xf>
    <xf numFmtId="0" fontId="26" fillId="0" borderId="27" xfId="0" applyNumberFormat="1" applyFont="1" applyFill="1" applyBorder="1" applyAlignment="1" applyProtection="1">
      <alignment vertical="center" wrapText="1"/>
      <protection locked="0"/>
    </xf>
    <xf numFmtId="0" fontId="26" fillId="0" borderId="19" xfId="0" applyNumberFormat="1" applyFont="1" applyFill="1" applyBorder="1" applyAlignment="1" applyProtection="1">
      <alignment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4" xfId="0" applyNumberFormat="1" applyFont="1" applyFill="1" applyBorder="1" applyAlignment="1" applyProtection="1">
      <alignment horizontal="left" vertical="center" indent="1"/>
      <protection locked="0"/>
    </xf>
    <xf numFmtId="0" fontId="26" fillId="2" borderId="29" xfId="0" applyNumberFormat="1" applyFont="1" applyFill="1" applyBorder="1" applyAlignment="1" applyProtection="1">
      <alignment vertical="center" wrapText="1"/>
      <protection locked="0"/>
    </xf>
    <xf numFmtId="0" fontId="26" fillId="2" borderId="34" xfId="0" applyNumberFormat="1" applyFont="1" applyFill="1" applyBorder="1" applyAlignment="1" applyProtection="1">
      <alignment vertical="center" wrapText="1"/>
      <protection locked="0"/>
    </xf>
    <xf numFmtId="1" fontId="26" fillId="2" borderId="22" xfId="0" applyNumberFormat="1" applyFont="1" applyFill="1" applyBorder="1" applyAlignment="1" applyProtection="1">
      <alignment horizontal="center" vertical="center"/>
      <protection locked="0"/>
    </xf>
    <xf numFmtId="2" fontId="26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66" fontId="26" fillId="0" borderId="36" xfId="0" applyNumberFormat="1" applyFont="1" applyFill="1" applyBorder="1" applyAlignment="1">
      <alignment horizontal="right" vertical="center"/>
    </xf>
    <xf numFmtId="2" fontId="34" fillId="0" borderId="17" xfId="0" applyNumberFormat="1" applyFont="1" applyFill="1" applyBorder="1" applyAlignment="1">
      <alignment horizontal="center"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 applyProtection="1">
      <alignment horizontal="left" vertical="center" indent="1"/>
      <protection locked="0"/>
    </xf>
    <xf numFmtId="0" fontId="34" fillId="0" borderId="12" xfId="0" applyFont="1" applyFill="1" applyBorder="1" applyAlignment="1" applyProtection="1">
      <alignment horizontal="left"/>
      <protection hidden="1"/>
    </xf>
    <xf numFmtId="0" fontId="34" fillId="0" borderId="12" xfId="0" applyFont="1" applyFill="1" applyBorder="1" applyAlignment="1">
      <alignment horizontal="left" vertical="center"/>
    </xf>
    <xf numFmtId="166" fontId="34" fillId="0" borderId="18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 applyProtection="1">
      <alignment horizontal="left" vertical="center" indent="1"/>
      <protection locked="0"/>
    </xf>
    <xf numFmtId="0" fontId="34" fillId="0" borderId="3" xfId="0" applyFont="1" applyFill="1" applyBorder="1" applyAlignment="1" applyProtection="1">
      <alignment horizontal="left"/>
      <protection hidden="1"/>
    </xf>
    <xf numFmtId="0" fontId="31" fillId="2" borderId="7" xfId="0" applyFont="1" applyFill="1" applyBorder="1" applyProtection="1">
      <protection hidden="1"/>
    </xf>
    <xf numFmtId="0" fontId="31" fillId="2" borderId="7" xfId="0" applyFont="1" applyFill="1" applyBorder="1" applyAlignment="1" applyProtection="1">
      <protection hidden="1"/>
    </xf>
    <xf numFmtId="0" fontId="26" fillId="2" borderId="6" xfId="0" applyFont="1" applyFill="1" applyBorder="1" applyProtection="1">
      <protection hidden="1"/>
    </xf>
    <xf numFmtId="0" fontId="26" fillId="2" borderId="9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0" fillId="0" borderId="51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51" xfId="0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vertical="center"/>
    </xf>
    <xf numFmtId="49" fontId="30" fillId="0" borderId="47" xfId="0" applyNumberFormat="1" applyFont="1" applyFill="1" applyBorder="1" applyAlignment="1">
      <alignment vertical="center"/>
    </xf>
    <xf numFmtId="49" fontId="30" fillId="0" borderId="46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30" fillId="2" borderId="20" xfId="0" applyNumberFormat="1" applyFont="1" applyFill="1" applyBorder="1" applyAlignment="1" applyProtection="1">
      <alignment horizontal="center" vertical="center"/>
      <protection locked="0"/>
    </xf>
    <xf numFmtId="2" fontId="30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0" fillId="2" borderId="23" xfId="0" applyNumberFormat="1" applyFont="1" applyFill="1" applyBorder="1" applyAlignment="1" applyProtection="1">
      <alignment horizontal="center" vertical="center"/>
      <protection locked="0"/>
    </xf>
    <xf numFmtId="1" fontId="30" fillId="0" borderId="21" xfId="0" applyNumberFormat="1" applyFont="1" applyFill="1" applyBorder="1" applyAlignment="1" applyProtection="1">
      <alignment horizontal="center" vertical="center"/>
      <protection locked="0"/>
    </xf>
    <xf numFmtId="2" fontId="30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3" fillId="3" borderId="45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vertical="center"/>
    </xf>
    <xf numFmtId="0" fontId="30" fillId="2" borderId="2" xfId="0" applyFont="1" applyFill="1" applyBorder="1" applyProtection="1">
      <protection hidden="1"/>
    </xf>
    <xf numFmtId="0" fontId="30" fillId="2" borderId="3" xfId="0" applyFont="1" applyFill="1" applyBorder="1" applyProtection="1">
      <protection hidden="1"/>
    </xf>
    <xf numFmtId="0" fontId="26" fillId="2" borderId="61" xfId="0" applyFont="1" applyFill="1" applyBorder="1" applyProtection="1">
      <protection hidden="1"/>
    </xf>
    <xf numFmtId="0" fontId="26" fillId="2" borderId="62" xfId="0" applyFont="1" applyFill="1" applyBorder="1" applyProtection="1">
      <protection hidden="1"/>
    </xf>
    <xf numFmtId="0" fontId="26" fillId="2" borderId="63" xfId="0" applyFont="1" applyFill="1" applyBorder="1" applyProtection="1">
      <protection hidden="1"/>
    </xf>
    <xf numFmtId="0" fontId="30" fillId="0" borderId="3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Protection="1"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6" borderId="1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Fill="1" applyBorder="1" applyAlignment="1" applyProtection="1">
      <alignment vertical="center" wrapText="1"/>
      <protection locked="0"/>
    </xf>
    <xf numFmtId="0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Border="1" applyAlignment="1">
      <alignment horizontal="left" vertical="center" wrapText="1"/>
    </xf>
    <xf numFmtId="0" fontId="20" fillId="0" borderId="26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vertical="center" wrapText="1"/>
      <protection locked="0"/>
    </xf>
    <xf numFmtId="164" fontId="20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vertical="center" wrapText="1"/>
      <protection locked="0"/>
    </xf>
    <xf numFmtId="0" fontId="20" fillId="0" borderId="38" xfId="0" applyNumberFormat="1" applyFont="1" applyFill="1" applyBorder="1" applyAlignment="1" applyProtection="1">
      <alignment vertical="center" wrapText="1"/>
      <protection locked="0"/>
    </xf>
    <xf numFmtId="0" fontId="20" fillId="0" borderId="24" xfId="0" applyNumberFormat="1" applyFont="1" applyFill="1" applyBorder="1" applyAlignment="1" applyProtection="1">
      <alignment vertical="center" wrapText="1"/>
      <protection locked="0"/>
    </xf>
    <xf numFmtId="0" fontId="20" fillId="0" borderId="39" xfId="0" applyNumberFormat="1" applyFont="1" applyFill="1" applyBorder="1" applyAlignment="1" applyProtection="1">
      <alignment vertical="center" wrapText="1"/>
      <protection locked="0"/>
    </xf>
    <xf numFmtId="164" fontId="20" fillId="0" borderId="39" xfId="0" applyNumberFormat="1" applyFont="1" applyFill="1" applyBorder="1" applyAlignment="1" applyProtection="1">
      <alignment horizontal="right" vertical="center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20" fillId="0" borderId="16" xfId="0" applyFont="1" applyFill="1" applyBorder="1" applyProtection="1">
      <protection hidden="1"/>
    </xf>
    <xf numFmtId="0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2" fontId="21" fillId="0" borderId="0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right" vertical="center"/>
    </xf>
    <xf numFmtId="49" fontId="20" fillId="0" borderId="46" xfId="0" applyNumberFormat="1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Protection="1">
      <protection hidden="1"/>
    </xf>
    <xf numFmtId="0" fontId="37" fillId="6" borderId="0" xfId="0" applyFont="1" applyFill="1" applyBorder="1" applyAlignment="1" applyProtection="1">
      <alignment vertical="center"/>
      <protection locked="0"/>
    </xf>
    <xf numFmtId="0" fontId="21" fillId="0" borderId="46" xfId="0" applyFont="1" applyFill="1" applyBorder="1" applyProtection="1">
      <protection hidden="1"/>
    </xf>
    <xf numFmtId="0" fontId="21" fillId="0" borderId="50" xfId="0" applyFont="1" applyFill="1" applyBorder="1" applyProtection="1">
      <protection hidden="1"/>
    </xf>
    <xf numFmtId="0" fontId="21" fillId="0" borderId="51" xfId="0" applyFont="1" applyFill="1" applyBorder="1" applyProtection="1">
      <protection hidden="1"/>
    </xf>
    <xf numFmtId="0" fontId="20" fillId="0" borderId="50" xfId="0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horizontal="center" vertical="center"/>
    </xf>
    <xf numFmtId="0" fontId="21" fillId="6" borderId="64" xfId="0" applyFont="1" applyFill="1" applyBorder="1" applyAlignment="1" applyProtection="1">
      <alignment horizontal="center"/>
      <protection hidden="1"/>
    </xf>
    <xf numFmtId="0" fontId="21" fillId="6" borderId="57" xfId="0" applyFont="1" applyFill="1" applyBorder="1" applyAlignment="1" applyProtection="1">
      <alignment horizontal="center"/>
      <protection hidden="1"/>
    </xf>
    <xf numFmtId="0" fontId="21" fillId="0" borderId="57" xfId="0" applyFont="1" applyFill="1" applyBorder="1" applyProtection="1">
      <protection hidden="1"/>
    </xf>
    <xf numFmtId="166" fontId="43" fillId="0" borderId="36" xfId="0" applyNumberFormat="1" applyFont="1" applyFill="1" applyBorder="1" applyAlignment="1">
      <alignment horizontal="right" vertical="center"/>
    </xf>
    <xf numFmtId="0" fontId="21" fillId="0" borderId="36" xfId="0" applyFont="1" applyFill="1" applyBorder="1" applyProtection="1">
      <protection hidden="1"/>
    </xf>
    <xf numFmtId="0" fontId="21" fillId="0" borderId="73" xfId="0" applyFont="1" applyFill="1" applyBorder="1" applyProtection="1">
      <protection hidden="1"/>
    </xf>
    <xf numFmtId="0" fontId="21" fillId="0" borderId="74" xfId="0" applyFont="1" applyFill="1" applyBorder="1" applyProtection="1">
      <protection hidden="1"/>
    </xf>
    <xf numFmtId="0" fontId="21" fillId="0" borderId="75" xfId="0" applyFont="1" applyFill="1" applyBorder="1" applyProtection="1">
      <protection hidden="1"/>
    </xf>
    <xf numFmtId="0" fontId="21" fillId="0" borderId="76" xfId="0" applyFont="1" applyFill="1" applyBorder="1" applyProtection="1">
      <protection hidden="1"/>
    </xf>
    <xf numFmtId="0" fontId="21" fillId="0" borderId="38" xfId="0" applyFont="1" applyFill="1" applyBorder="1" applyProtection="1">
      <protection hidden="1"/>
    </xf>
    <xf numFmtId="0" fontId="21" fillId="0" borderId="39" xfId="0" applyFont="1" applyFill="1" applyBorder="1" applyProtection="1">
      <protection hidden="1"/>
    </xf>
    <xf numFmtId="0" fontId="51" fillId="0" borderId="0" xfId="9" applyFont="1" applyProtection="1">
      <protection hidden="1"/>
    </xf>
    <xf numFmtId="0" fontId="53" fillId="0" borderId="0" xfId="9" applyFont="1" applyAlignment="1" applyProtection="1">
      <alignment vertical="center"/>
      <protection locked="0"/>
    </xf>
    <xf numFmtId="0" fontId="52" fillId="0" borderId="0" xfId="9" applyFont="1" applyProtection="1">
      <protection hidden="1"/>
    </xf>
    <xf numFmtId="0" fontId="52" fillId="0" borderId="0" xfId="9" applyFont="1" applyAlignment="1">
      <alignment horizontal="left" vertical="center" indent="1"/>
    </xf>
    <xf numFmtId="0" fontId="52" fillId="0" borderId="0" xfId="9" applyFont="1" applyAlignment="1">
      <alignment horizontal="center" vertical="center"/>
    </xf>
    <xf numFmtId="0" fontId="52" fillId="0" borderId="0" xfId="9" applyFont="1" applyAlignment="1" applyProtection="1">
      <alignment horizontal="center"/>
      <protection locked="0"/>
    </xf>
    <xf numFmtId="0" fontId="52" fillId="0" borderId="0" xfId="9" applyFont="1" applyAlignment="1" applyProtection="1">
      <alignment horizontal="center" vertical="center"/>
      <protection hidden="1"/>
    </xf>
    <xf numFmtId="0" fontId="53" fillId="7" borderId="81" xfId="9" applyFont="1" applyFill="1" applyBorder="1" applyAlignment="1" applyProtection="1">
      <alignment horizontal="center" vertical="center" wrapText="1"/>
      <protection hidden="1"/>
    </xf>
    <xf numFmtId="0" fontId="53" fillId="7" borderId="78" xfId="9" applyFont="1" applyFill="1" applyBorder="1" applyAlignment="1" applyProtection="1">
      <alignment horizontal="center" vertical="center"/>
      <protection hidden="1"/>
    </xf>
    <xf numFmtId="0" fontId="53" fillId="7" borderId="77" xfId="9" applyFont="1" applyFill="1" applyBorder="1" applyAlignment="1" applyProtection="1">
      <alignment horizontal="center" vertical="center" wrapText="1"/>
      <protection hidden="1"/>
    </xf>
    <xf numFmtId="0" fontId="53" fillId="7" borderId="77" xfId="9" applyFont="1" applyFill="1" applyBorder="1" applyAlignment="1" applyProtection="1">
      <alignment horizontal="center" vertical="center"/>
      <protection hidden="1"/>
    </xf>
    <xf numFmtId="0" fontId="53" fillId="8" borderId="82" xfId="9" applyFont="1" applyFill="1" applyBorder="1" applyAlignment="1" applyProtection="1">
      <alignment horizontal="center" vertical="center" wrapText="1"/>
      <protection hidden="1"/>
    </xf>
    <xf numFmtId="164" fontId="55" fillId="0" borderId="78" xfId="0" applyNumberFormat="1" applyFont="1" applyBorder="1" applyAlignment="1">
      <alignment horizontal="center" wrapText="1"/>
    </xf>
    <xf numFmtId="49" fontId="54" fillId="0" borderId="78" xfId="0" applyNumberFormat="1" applyFont="1" applyBorder="1" applyAlignment="1" applyProtection="1">
      <alignment horizontal="center" vertical="center"/>
      <protection hidden="1"/>
    </xf>
    <xf numFmtId="0" fontId="55" fillId="0" borderId="78" xfId="0" applyFont="1" applyBorder="1" applyAlignment="1">
      <alignment horizontal="center" wrapText="1"/>
    </xf>
    <xf numFmtId="0" fontId="56" fillId="0" borderId="0" xfId="0" applyNumberFormat="1" applyFont="1" applyFill="1" applyBorder="1" applyAlignment="1" applyProtection="1">
      <alignment horizontal="left" vertical="top"/>
    </xf>
    <xf numFmtId="0" fontId="55" fillId="0" borderId="78" xfId="0" applyFont="1" applyBorder="1" applyAlignment="1">
      <alignment horizontal="right" wrapText="1"/>
    </xf>
    <xf numFmtId="0" fontId="55" fillId="0" borderId="0" xfId="9" applyFont="1" applyAlignment="1" applyProtection="1">
      <alignment horizontal="center" vertical="center"/>
      <protection hidden="1"/>
    </xf>
    <xf numFmtId="0" fontId="55" fillId="0" borderId="80" xfId="9" applyFont="1" applyFill="1" applyBorder="1" applyAlignment="1" applyProtection="1">
      <alignment horizontal="center" vertical="center"/>
      <protection locked="0"/>
    </xf>
    <xf numFmtId="0" fontId="55" fillId="0" borderId="77" xfId="9" applyFont="1" applyFill="1" applyBorder="1" applyAlignment="1" applyProtection="1">
      <alignment horizontal="center" vertical="center"/>
      <protection hidden="1"/>
    </xf>
    <xf numFmtId="0" fontId="55" fillId="0" borderId="79" xfId="9" applyFont="1" applyFill="1" applyBorder="1" applyAlignment="1" applyProtection="1">
      <alignment horizontal="left" vertical="center" wrapText="1"/>
      <protection hidden="1"/>
    </xf>
    <xf numFmtId="0" fontId="55" fillId="0" borderId="80" xfId="3" applyFont="1" applyFill="1" applyBorder="1" applyAlignment="1">
      <alignment horizontal="center" vertical="center" wrapText="1"/>
    </xf>
    <xf numFmtId="171" fontId="55" fillId="0" borderId="77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8" fillId="0" borderId="15" xfId="1" applyNumberFormat="1" applyBorder="1" applyAlignment="1" applyProtection="1">
      <alignment horizontal="left" vertical="center" indent="1"/>
    </xf>
    <xf numFmtId="0" fontId="32" fillId="6" borderId="27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indent="1"/>
    </xf>
    <xf numFmtId="0" fontId="30" fillId="0" borderId="58" xfId="0" applyFont="1" applyFill="1" applyBorder="1" applyAlignment="1">
      <alignment horizontal="left" vertical="center" indent="1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3" fillId="3" borderId="15" xfId="0" applyFont="1" applyFill="1" applyBorder="1" applyAlignment="1" applyProtection="1">
      <alignment horizontal="center" vertical="center"/>
      <protection hidden="1"/>
    </xf>
    <xf numFmtId="0" fontId="33" fillId="3" borderId="16" xfId="0" applyFont="1" applyFill="1" applyBorder="1" applyAlignment="1" applyProtection="1">
      <alignment horizontal="center" vertical="center"/>
      <protection hidden="1"/>
    </xf>
    <xf numFmtId="0" fontId="32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167" fontId="30" fillId="0" borderId="15" xfId="0" applyNumberFormat="1" applyFont="1" applyFill="1" applyBorder="1" applyAlignment="1">
      <alignment horizontal="center" vertical="center"/>
    </xf>
    <xf numFmtId="167" fontId="30" fillId="0" borderId="16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3" fillId="3" borderId="48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left" vertical="center" indent="1"/>
    </xf>
    <xf numFmtId="0" fontId="30" fillId="0" borderId="5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 indent="1"/>
    </xf>
    <xf numFmtId="0" fontId="30" fillId="0" borderId="60" xfId="0" applyFont="1" applyFill="1" applyBorder="1" applyAlignment="1">
      <alignment horizontal="left" vertical="center" indent="1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30" fillId="2" borderId="15" xfId="0" applyNumberFormat="1" applyFont="1" applyFill="1" applyBorder="1" applyAlignment="1" applyProtection="1">
      <alignment horizontal="center" vertical="center"/>
      <protection locked="0"/>
    </xf>
    <xf numFmtId="0" fontId="30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3" borderId="8" xfId="0" applyFont="1" applyFill="1" applyBorder="1" applyAlignment="1" applyProtection="1">
      <alignment horizontal="center" vertical="center"/>
      <protection hidden="1"/>
    </xf>
    <xf numFmtId="164" fontId="30" fillId="0" borderId="27" xfId="0" applyNumberFormat="1" applyFont="1" applyFill="1" applyBorder="1" applyAlignment="1" applyProtection="1">
      <alignment horizontal="center" vertical="center"/>
      <protection hidden="1"/>
    </xf>
    <xf numFmtId="164" fontId="30" fillId="0" borderId="28" xfId="0" applyNumberFormat="1" applyFont="1" applyFill="1" applyBorder="1" applyAlignment="1" applyProtection="1">
      <alignment horizontal="center" vertical="center"/>
      <protection hidden="1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33" fillId="3" borderId="15" xfId="0" applyFont="1" applyFill="1" applyBorder="1" applyAlignment="1" applyProtection="1">
      <alignment horizontal="center" vertical="center" wrapText="1"/>
      <protection hidden="1"/>
    </xf>
    <xf numFmtId="0" fontId="33" fillId="3" borderId="16" xfId="0" applyFont="1" applyFill="1" applyBorder="1" applyAlignment="1" applyProtection="1">
      <alignment horizontal="center" vertical="center" wrapText="1"/>
      <protection hidden="1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16" xfId="0" applyFont="1" applyFill="1" applyBorder="1" applyAlignment="1" applyProtection="1">
      <alignment horizontal="center" vertical="center" wrapText="1"/>
      <protection locked="0"/>
    </xf>
    <xf numFmtId="164" fontId="30" fillId="0" borderId="31" xfId="0" applyNumberFormat="1" applyFont="1" applyFill="1" applyBorder="1" applyAlignment="1" applyProtection="1">
      <alignment horizontal="center" vertical="center"/>
      <protection hidden="1"/>
    </xf>
    <xf numFmtId="164" fontId="30" fillId="0" borderId="33" xfId="0" applyNumberFormat="1" applyFont="1" applyFill="1" applyBorder="1" applyAlignment="1" applyProtection="1">
      <alignment horizontal="center" vertical="center"/>
      <protection hidden="1"/>
    </xf>
    <xf numFmtId="168" fontId="30" fillId="2" borderId="15" xfId="0" applyNumberFormat="1" applyFont="1" applyFill="1" applyBorder="1" applyAlignment="1" applyProtection="1">
      <alignment horizontal="center" vertical="center"/>
      <protection locked="0"/>
    </xf>
    <xf numFmtId="168" fontId="30" fillId="2" borderId="16" xfId="0" applyNumberFormat="1" applyFont="1" applyFill="1" applyBorder="1" applyAlignment="1" applyProtection="1">
      <alignment horizontal="center" vertical="center"/>
      <protection locked="0"/>
    </xf>
    <xf numFmtId="168" fontId="30" fillId="2" borderId="15" xfId="0" applyNumberFormat="1" applyFont="1" applyFill="1" applyBorder="1" applyAlignment="1" applyProtection="1">
      <alignment horizontal="left" vertical="center"/>
      <protection locked="0"/>
    </xf>
    <xf numFmtId="168" fontId="30" fillId="2" borderId="16" xfId="0" applyNumberFormat="1" applyFont="1" applyFill="1" applyBorder="1" applyAlignment="1" applyProtection="1">
      <alignment horizontal="left" vertical="center"/>
      <protection locked="0"/>
    </xf>
    <xf numFmtId="0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9" xfId="0" applyNumberFormat="1" applyFont="1" applyFill="1" applyBorder="1" applyAlignment="1" applyProtection="1">
      <alignment horizontal="center" vertical="center"/>
      <protection hidden="1"/>
    </xf>
    <xf numFmtId="164" fontId="26" fillId="0" borderId="30" xfId="0" applyNumberFormat="1" applyFont="1" applyFill="1" applyBorder="1" applyAlignment="1" applyProtection="1">
      <alignment horizontal="center" vertical="center"/>
      <protection hidden="1"/>
    </xf>
    <xf numFmtId="169" fontId="26" fillId="0" borderId="0" xfId="0" applyNumberFormat="1" applyFont="1" applyFill="1" applyBorder="1" applyAlignment="1">
      <alignment horizontal="right" vertical="center"/>
    </xf>
    <xf numFmtId="169" fontId="26" fillId="0" borderId="36" xfId="0" applyNumberFormat="1" applyFont="1" applyFill="1" applyBorder="1" applyAlignment="1">
      <alignment horizontal="right" vertical="center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hidden="1"/>
    </xf>
    <xf numFmtId="165" fontId="34" fillId="0" borderId="16" xfId="0" applyNumberFormat="1" applyFont="1" applyFill="1" applyBorder="1" applyAlignment="1" applyProtection="1">
      <alignment horizontal="center" vertical="center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 applyProtection="1">
      <alignment horizontal="center" vertical="center"/>
      <protection locked="0"/>
    </xf>
    <xf numFmtId="165" fontId="34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33" fillId="3" borderId="43" xfId="0" applyFont="1" applyFill="1" applyBorder="1" applyAlignment="1" applyProtection="1">
      <alignment horizontal="center" vertical="center"/>
      <protection hidden="1"/>
    </xf>
    <xf numFmtId="0" fontId="33" fillId="3" borderId="42" xfId="0" applyFont="1" applyFill="1" applyBorder="1" applyAlignment="1" applyProtection="1">
      <alignment horizontal="center" vertical="center"/>
      <protection hidden="1"/>
    </xf>
    <xf numFmtId="0" fontId="33" fillId="3" borderId="54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left" vertical="center" indent="1"/>
    </xf>
    <xf numFmtId="0" fontId="30" fillId="0" borderId="51" xfId="0" applyFont="1" applyFill="1" applyBorder="1" applyAlignment="1">
      <alignment horizontal="left" vertical="center" indent="1"/>
    </xf>
    <xf numFmtId="0" fontId="30" fillId="0" borderId="5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6" xfId="0" applyNumberFormat="1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36" xfId="0" applyNumberFormat="1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21" fillId="0" borderId="65" xfId="0" applyFont="1" applyFill="1" applyBorder="1" applyAlignment="1">
      <alignment horizontal="center" vertical="center"/>
    </xf>
    <xf numFmtId="169" fontId="21" fillId="0" borderId="65" xfId="0" applyNumberFormat="1" applyFont="1" applyFill="1" applyBorder="1" applyAlignment="1">
      <alignment horizontal="right" vertical="center"/>
    </xf>
    <xf numFmtId="169" fontId="21" fillId="0" borderId="7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8" xfId="0" applyFont="1" applyFill="1" applyBorder="1" applyAlignment="1">
      <alignment horizontal="left" vertical="center" indent="1"/>
    </xf>
    <xf numFmtId="0" fontId="41" fillId="0" borderId="36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left" vertical="center" indent="1"/>
    </xf>
    <xf numFmtId="0" fontId="20" fillId="0" borderId="67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8" fillId="3" borderId="69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7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left" vertical="center" indent="1"/>
    </xf>
    <xf numFmtId="0" fontId="20" fillId="0" borderId="51" xfId="0" applyFont="1" applyFill="1" applyBorder="1" applyAlignment="1">
      <alignment horizontal="left" vertical="center" indent="1"/>
    </xf>
    <xf numFmtId="0" fontId="27" fillId="2" borderId="27" xfId="0" applyFont="1" applyFill="1" applyBorder="1" applyAlignment="1" applyProtection="1">
      <alignment horizontal="left" vertical="center" indent="1"/>
      <protection locked="0"/>
    </xf>
    <xf numFmtId="0" fontId="38" fillId="3" borderId="25" xfId="0" applyFont="1" applyFill="1" applyBorder="1" applyAlignment="1" applyProtection="1">
      <alignment horizontal="center" vertical="center" wrapText="1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0" fontId="38" fillId="3" borderId="23" xfId="0" applyFont="1" applyFill="1" applyBorder="1" applyAlignment="1" applyProtection="1">
      <alignment horizontal="center" vertical="center" wrapText="1"/>
      <protection hidden="1"/>
    </xf>
    <xf numFmtId="0" fontId="20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9" fillId="6" borderId="9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left" vertical="center"/>
    </xf>
    <xf numFmtId="0" fontId="43" fillId="6" borderId="9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left" vertical="center" wrapText="1"/>
    </xf>
    <xf numFmtId="164" fontId="20" fillId="0" borderId="23" xfId="0" applyNumberFormat="1" applyFont="1" applyFill="1" applyBorder="1" applyAlignment="1" applyProtection="1">
      <alignment horizontal="center" vertical="center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6" xfId="0" applyFont="1" applyFill="1" applyBorder="1" applyAlignment="1" applyProtection="1">
      <alignment horizontal="center" vertical="center"/>
      <protection hidden="1"/>
    </xf>
    <xf numFmtId="0" fontId="38" fillId="3" borderId="0" xfId="0" applyFont="1" applyFill="1" applyBorder="1" applyAlignment="1" applyProtection="1">
      <alignment horizontal="center" vertical="center"/>
      <protection hidden="1"/>
    </xf>
    <xf numFmtId="0" fontId="38" fillId="3" borderId="36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24" xfId="0" applyFont="1" applyFill="1" applyBorder="1" applyAlignment="1" applyProtection="1">
      <alignment horizontal="center" vertical="center"/>
      <protection hidden="1"/>
    </xf>
    <xf numFmtId="0" fontId="38" fillId="3" borderId="16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>
      <alignment horizontal="left" vertical="center" indent="1"/>
    </xf>
    <xf numFmtId="167" fontId="20" fillId="0" borderId="0" xfId="0" applyNumberFormat="1" applyFont="1" applyFill="1" applyBorder="1" applyAlignment="1">
      <alignment horizontal="center" vertical="center"/>
    </xf>
    <xf numFmtId="0" fontId="38" fillId="3" borderId="64" xfId="0" applyFont="1" applyFill="1" applyBorder="1" applyAlignment="1">
      <alignment horizontal="center" vertical="center"/>
    </xf>
    <xf numFmtId="0" fontId="38" fillId="3" borderId="66" xfId="0" applyFont="1" applyFill="1" applyBorder="1" applyAlignment="1">
      <alignment horizontal="center" vertical="center"/>
    </xf>
    <xf numFmtId="0" fontId="21" fillId="2" borderId="57" xfId="0" applyFont="1" applyFill="1" applyBorder="1" applyAlignment="1" applyProtection="1">
      <alignment horizontal="center"/>
      <protection hidden="1"/>
    </xf>
    <xf numFmtId="0" fontId="21" fillId="2" borderId="58" xfId="0" applyFont="1" applyFill="1" applyBorder="1" applyAlignment="1" applyProtection="1">
      <alignment horizontal="center"/>
      <protection hidden="1"/>
    </xf>
    <xf numFmtId="167" fontId="20" fillId="0" borderId="15" xfId="0" applyNumberFormat="1" applyFont="1" applyFill="1" applyBorder="1" applyAlignment="1">
      <alignment horizontal="center" vertical="center"/>
    </xf>
    <xf numFmtId="167" fontId="20" fillId="0" borderId="16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38" fillId="3" borderId="59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 indent="1"/>
    </xf>
    <xf numFmtId="0" fontId="20" fillId="0" borderId="65" xfId="0" applyFont="1" applyFill="1" applyBorder="1" applyAlignment="1">
      <alignment horizontal="left" vertical="center" indent="1"/>
    </xf>
    <xf numFmtId="0" fontId="20" fillId="0" borderId="64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38" fillId="6" borderId="15" xfId="0" applyFont="1" applyFill="1" applyBorder="1" applyAlignment="1" applyProtection="1">
      <alignment horizontal="center" vertical="center"/>
      <protection hidden="1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3" borderId="71" xfId="0" applyFont="1" applyFill="1" applyBorder="1" applyAlignment="1" applyProtection="1">
      <alignment horizontal="center" vertical="center"/>
      <protection hidden="1"/>
    </xf>
    <xf numFmtId="0" fontId="27" fillId="2" borderId="29" xfId="0" applyFont="1" applyFill="1" applyBorder="1" applyAlignment="1" applyProtection="1">
      <alignment horizontal="left" vertical="center" indent="1"/>
      <protection locked="0"/>
    </xf>
    <xf numFmtId="0" fontId="21" fillId="2" borderId="59" xfId="0" applyFont="1" applyFill="1" applyBorder="1" applyAlignment="1" applyProtection="1">
      <alignment horizontal="center"/>
      <protection hidden="1"/>
    </xf>
    <xf numFmtId="0" fontId="21" fillId="2" borderId="60" xfId="0" applyFont="1" applyFill="1" applyBorder="1" applyAlignment="1" applyProtection="1">
      <alignment horizontal="center"/>
      <protection hidden="1"/>
    </xf>
    <xf numFmtId="0" fontId="27" fillId="2" borderId="31" xfId="0" applyFont="1" applyFill="1" applyBorder="1" applyAlignment="1" applyProtection="1">
      <alignment horizontal="left" vertical="center" indent="1"/>
      <protection locked="0"/>
    </xf>
    <xf numFmtId="164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16" xfId="0" applyFont="1" applyFill="1" applyBorder="1" applyAlignment="1" applyProtection="1">
      <alignment horizontal="left" vertical="center" indent="1"/>
      <protection locked="0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Border="1" applyAlignment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  <xf numFmtId="167" fontId="12" fillId="0" borderId="15" xfId="0" applyNumberFormat="1" applyFont="1" applyFill="1" applyBorder="1" applyAlignment="1">
      <alignment horizontal="left" vertical="center"/>
    </xf>
    <xf numFmtId="167" fontId="12" fillId="0" borderId="16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36" xfId="0" applyFont="1" applyFill="1" applyBorder="1" applyAlignment="1" applyProtection="1">
      <alignment horizontal="left" vertical="center" indent="1"/>
      <protection hidden="1"/>
    </xf>
    <xf numFmtId="169" fontId="7" fillId="0" borderId="15" xfId="0" applyNumberFormat="1" applyFont="1" applyFill="1" applyBorder="1" applyAlignment="1">
      <alignment horizontal="right" vertical="center"/>
    </xf>
    <xf numFmtId="169" fontId="7" fillId="0" borderId="16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0" fontId="5" fillId="3" borderId="16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distributed"/>
    </xf>
    <xf numFmtId="171" fontId="55" fillId="0" borderId="77" xfId="10" applyNumberFormat="1" applyFont="1" applyFill="1" applyBorder="1" applyAlignment="1" applyProtection="1">
      <alignment horizontal="center" vertical="center" wrapText="1"/>
      <protection hidden="1"/>
    </xf>
  </cellXfs>
  <cellStyles count="15">
    <cellStyle name="Гиперссылка" xfId="1" builtinId="8"/>
    <cellStyle name="Гиперссылка 2" xfId="7" xr:uid="{81F32D4A-7423-41DC-BC43-40882BBA9817}"/>
    <cellStyle name="Обычный" xfId="0" builtinId="0"/>
    <cellStyle name="Обычный 2" xfId="4" xr:uid="{C66FBDDA-22B2-4BA2-BD55-854BF0E47036}"/>
    <cellStyle name="Обычный 2 2" xfId="8" xr:uid="{EB9D05E8-01B9-4E89-932B-B4791995657D}"/>
    <cellStyle name="Обычный 3" xfId="9" xr:uid="{03E868DE-7F2F-4BCF-8DA6-79800A89957D}"/>
    <cellStyle name="Обычный 3 2" xfId="3" xr:uid="{19313D88-0EDE-453A-AF51-44E80D2D25AA}"/>
    <cellStyle name="Обычный 5" xfId="5" xr:uid="{740FFF8B-BDD7-4961-AA87-92F15390646B}"/>
    <cellStyle name="Обычный 6" xfId="11" xr:uid="{03EF89CF-1ACA-4672-AFA7-9E14DFFAD769}"/>
    <cellStyle name="Обычный 9" xfId="14" xr:uid="{0A2F1FBE-816B-4324-B1BE-0458FB3A23D5}"/>
    <cellStyle name="Финансовый" xfId="2" builtinId="3"/>
    <cellStyle name="Финансовый 2" xfId="6" xr:uid="{D3AE7938-3130-46A4-AEDB-3BF5C163942D}"/>
    <cellStyle name="Финансовый 3" xfId="10" xr:uid="{406F7BD1-7B31-4FFD-A9AA-9799B0171C29}"/>
    <cellStyle name="Финансовый 4" xfId="12" xr:uid="{D4BEFDAA-1254-4A6C-B611-3BAA6A287D84}"/>
    <cellStyle name="Финансовый 5" xfId="13" xr:uid="{41D04395-BDA8-4530-82F5-90063087CA94}"/>
  </cellStyles>
  <dxfs count="1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64" formatCode="_-* #,##0.00_-;\-* #,##0.00_-;_-* &quot;-&quot;??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family val="1"/>
        <charset val="204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64" formatCode="_-* #,##0.00_-;\-* #,##0.00_-;_-* &quot;-&quot;??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charset val="204"/>
        <scheme val="none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109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3133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C944C63-CA45-422A-8940-6E4FEAEDCBBF}" name="Таблица31112" displayName="Таблица31112" ref="B3:F70" totalsRowCount="1" headerRowDxfId="81" dataDxfId="79" totalsRowDxfId="77" headerRowBorderDxfId="80" tableBorderDxfId="78" totalsRowBorderDxfId="76" headerRowCellStyle="Обычный 3">
  <autoFilter ref="B3:F69" xr:uid="{DF58F8A6-0B4C-459E-A3A8-F99514E0D3A3}"/>
  <tableColumns count="5">
    <tableColumn id="1" xr3:uid="{8DE4DBB9-3C69-4E64-936C-E1FF93942C08}" name="1" dataDxfId="75" totalsRowDxfId="74" dataCellStyle="Обычный 3"/>
    <tableColumn id="2" xr3:uid="{C904612E-FE42-4D82-8255-FA498D703065}" name="3" totalsRowLabel="ИТОГО:" dataDxfId="73" totalsRowDxfId="72"/>
    <tableColumn id="3" xr3:uid="{31B3668E-48E6-41A2-8FD8-86B2A590AAF6}" name="4" dataDxfId="71" totalsRowDxfId="70"/>
    <tableColumn id="4" xr3:uid="{B3D78A16-ABA4-4D2C-86F6-2080978F22CC}" name="5" dataDxfId="69" totalsRowDxfId="68" dataCellStyle="Обычный 3 2"/>
    <tableColumn id="5" xr3:uid="{3C447D06-487E-477A-BAEB-EA6F4840B6A9}" name="6" dataDxfId="67" totalsRowDxfId="66" dataCellStyle="Финансовый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3F4DDF-E733-4C5A-8CD9-D93CAE3AEAA6}" name="Таблица311122" displayName="Таблица311122" ref="B73:F78" totalsRowCount="1" headerRowDxfId="15" dataDxfId="14" totalsRowDxfId="13" headerRowBorderDxfId="11" tableBorderDxfId="12" totalsRowBorderDxfId="10" headerRowCellStyle="Обычный 3">
  <autoFilter ref="B73:F77" xr:uid="{B120851F-04F8-4083-B690-F0930DC5EBC8}"/>
  <tableColumns count="5">
    <tableColumn id="1" xr3:uid="{F9DA1F19-ECD0-4A89-B85F-6B7D27160D6B}" name="1" dataDxfId="8" totalsRowDxfId="9" dataCellStyle="Обычный 3"/>
    <tableColumn id="2" xr3:uid="{67EF6AA3-A832-4DD1-8103-0D09DA4BA653}" name="3" totalsRowLabel="ИТОГО:" dataDxfId="6" totalsRowDxfId="7"/>
    <tableColumn id="3" xr3:uid="{3368654A-BA45-4029-AFB0-637E160FBC49}" name="4" dataDxfId="4" totalsRowDxfId="5"/>
    <tableColumn id="4" xr3:uid="{16048E5A-3A78-42B2-A810-01EDE1286492}" name="5" dataDxfId="2" totalsRowDxfId="3" dataCellStyle="Обычный 3 2"/>
    <tableColumn id="5" xr3:uid="{F10B5372-10CC-4CEC-88DB-8C694FA93AD1}" name="6" dataDxfId="0" totalsRowDxfId="1" dataCellStyle="Финансовый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58" t="s">
        <v>76</v>
      </c>
      <c r="C5" s="259"/>
      <c r="D5" s="4"/>
      <c r="E5" s="5" t="s">
        <v>33</v>
      </c>
    </row>
    <row r="6" spans="1:5" s="6" customFormat="1" ht="18" customHeight="1" x14ac:dyDescent="0.2">
      <c r="A6" s="3" t="s">
        <v>34</v>
      </c>
      <c r="B6" s="260" t="s">
        <v>77</v>
      </c>
      <c r="C6" s="259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61"/>
      <c r="C8" s="261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58">
        <v>111</v>
      </c>
      <c r="C10" s="259"/>
      <c r="D10" s="4"/>
    </row>
    <row r="11" spans="1:5" s="6" customFormat="1" ht="18" customHeight="1" x14ac:dyDescent="0.2">
      <c r="A11" s="3" t="s">
        <v>37</v>
      </c>
      <c r="B11" s="258" t="s">
        <v>37</v>
      </c>
      <c r="C11" s="259"/>
      <c r="D11" s="4"/>
    </row>
    <row r="12" spans="1:5" s="6" customFormat="1" ht="18" customHeight="1" x14ac:dyDescent="0.2">
      <c r="A12" s="3" t="s">
        <v>38</v>
      </c>
      <c r="B12" s="258" t="s">
        <v>38</v>
      </c>
      <c r="C12" s="259"/>
      <c r="D12" s="4"/>
    </row>
    <row r="13" spans="1:5" s="6" customFormat="1" ht="18" customHeight="1" x14ac:dyDescent="0.2">
      <c r="A13" s="3" t="s">
        <v>39</v>
      </c>
      <c r="B13" s="258" t="s">
        <v>40</v>
      </c>
      <c r="C13" s="259"/>
      <c r="D13" s="262" t="s">
        <v>41</v>
      </c>
      <c r="E13" s="263"/>
    </row>
    <row r="14" spans="1:5" s="6" customFormat="1" ht="18" customHeight="1" x14ac:dyDescent="0.2">
      <c r="A14" s="3" t="s">
        <v>42</v>
      </c>
      <c r="B14" s="258" t="s">
        <v>43</v>
      </c>
      <c r="C14" s="259"/>
      <c r="D14" s="262" t="s">
        <v>41</v>
      </c>
      <c r="E14" s="263"/>
    </row>
    <row r="15" spans="1:5" s="6" customFormat="1" ht="18" customHeight="1" x14ac:dyDescent="0.2">
      <c r="A15" s="3" t="s">
        <v>44</v>
      </c>
      <c r="B15" s="264" t="s">
        <v>45</v>
      </c>
      <c r="C15" s="265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64" t="s">
        <v>47</v>
      </c>
      <c r="C17" s="265"/>
      <c r="D17" s="10"/>
    </row>
    <row r="18" spans="1:5" s="6" customFormat="1" ht="18" customHeight="1" x14ac:dyDescent="0.2">
      <c r="A18" s="3" t="s">
        <v>48</v>
      </c>
      <c r="B18" s="264" t="s">
        <v>47</v>
      </c>
      <c r="C18" s="265"/>
      <c r="D18" s="10"/>
    </row>
    <row r="19" spans="1:5" s="6" customFormat="1" ht="18" customHeight="1" x14ac:dyDescent="0.2">
      <c r="A19" s="3" t="s">
        <v>49</v>
      </c>
      <c r="B19" s="266" t="s">
        <v>50</v>
      </c>
      <c r="C19" s="265"/>
      <c r="D19" s="10"/>
    </row>
    <row r="20" spans="1:5" s="6" customFormat="1" ht="18" customHeight="1" x14ac:dyDescent="0.2">
      <c r="A20" s="3" t="s">
        <v>51</v>
      </c>
      <c r="B20" s="266" t="s">
        <v>52</v>
      </c>
      <c r="C20" s="265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58" t="s">
        <v>54</v>
      </c>
      <c r="C22" s="259"/>
      <c r="D22" s="4"/>
    </row>
    <row r="23" spans="1:5" s="6" customFormat="1" ht="18" customHeight="1" x14ac:dyDescent="0.2">
      <c r="A23" s="3" t="s">
        <v>55</v>
      </c>
      <c r="B23" s="264" t="s">
        <v>47</v>
      </c>
      <c r="C23" s="265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  <mergeCell ref="B12:C12"/>
    <mergeCell ref="B13:C13"/>
    <mergeCell ref="B5:C5"/>
    <mergeCell ref="B6:C6"/>
    <mergeCell ref="B8:C8"/>
    <mergeCell ref="B10:C10"/>
    <mergeCell ref="B11:C11"/>
  </mergeCells>
  <phoneticPr fontId="1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280">
        <v>43217</v>
      </c>
      <c r="D4" s="281"/>
      <c r="E4" s="88"/>
      <c r="F4" s="88"/>
      <c r="J4" s="86" t="s">
        <v>88</v>
      </c>
      <c r="K4" s="87"/>
      <c r="L4" s="282" t="s">
        <v>89</v>
      </c>
      <c r="M4" s="283"/>
    </row>
    <row r="5" spans="1:15" ht="18" customHeight="1" x14ac:dyDescent="0.25">
      <c r="A5" s="86" t="s">
        <v>79</v>
      </c>
      <c r="B5" s="87"/>
      <c r="C5" s="282" t="s">
        <v>63</v>
      </c>
      <c r="D5" s="283"/>
      <c r="J5" s="151" t="s">
        <v>97</v>
      </c>
      <c r="K5" s="152"/>
      <c r="L5" s="282" t="s">
        <v>96</v>
      </c>
      <c r="M5" s="283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84" t="s">
        <v>80</v>
      </c>
      <c r="B7" s="285"/>
      <c r="C7" s="284" t="s">
        <v>87</v>
      </c>
      <c r="D7" s="285"/>
      <c r="E7" s="143" t="s">
        <v>86</v>
      </c>
      <c r="F7" s="144"/>
      <c r="G7" s="145"/>
      <c r="H7" s="146"/>
      <c r="I7" s="147"/>
      <c r="J7" s="284" t="s">
        <v>117</v>
      </c>
      <c r="K7" s="339"/>
      <c r="L7" s="339"/>
      <c r="M7" s="285"/>
      <c r="N7" s="89"/>
    </row>
    <row r="8" spans="1:15" ht="25.15" customHeight="1" x14ac:dyDescent="0.25">
      <c r="A8" s="286" t="s">
        <v>81</v>
      </c>
      <c r="B8" s="287"/>
      <c r="C8" s="288"/>
      <c r="D8" s="289"/>
      <c r="E8" s="148"/>
      <c r="F8" s="129"/>
      <c r="G8" s="89"/>
      <c r="I8" s="92"/>
      <c r="J8" s="136" t="s">
        <v>134</v>
      </c>
      <c r="K8" s="340" t="s">
        <v>131</v>
      </c>
      <c r="L8" s="341"/>
      <c r="M8" s="133" t="s">
        <v>137</v>
      </c>
      <c r="N8" s="89"/>
    </row>
    <row r="9" spans="1:15" ht="25.15" customHeight="1" x14ac:dyDescent="0.25">
      <c r="A9" s="269" t="s">
        <v>82</v>
      </c>
      <c r="B9" s="270"/>
      <c r="C9" s="271" t="s">
        <v>128</v>
      </c>
      <c r="D9" s="272"/>
      <c r="E9" s="149"/>
      <c r="F9" s="130"/>
      <c r="G9" s="89"/>
      <c r="I9" s="92"/>
      <c r="J9" s="136" t="s">
        <v>135</v>
      </c>
      <c r="K9" s="340" t="s">
        <v>132</v>
      </c>
      <c r="L9" s="341"/>
      <c r="M9" s="133" t="s">
        <v>139</v>
      </c>
      <c r="N9" s="93"/>
      <c r="O9" s="89"/>
    </row>
    <row r="10" spans="1:15" ht="25.15" customHeight="1" x14ac:dyDescent="0.25">
      <c r="A10" s="269" t="s">
        <v>83</v>
      </c>
      <c r="B10" s="270"/>
      <c r="C10" s="271" t="s">
        <v>129</v>
      </c>
      <c r="D10" s="272"/>
      <c r="E10" s="149"/>
      <c r="F10" s="130"/>
      <c r="G10" s="89"/>
      <c r="I10" s="92"/>
      <c r="J10" s="136" t="s">
        <v>136</v>
      </c>
      <c r="K10" s="340" t="s">
        <v>133</v>
      </c>
      <c r="L10" s="341"/>
      <c r="M10" s="133" t="s">
        <v>138</v>
      </c>
      <c r="N10" s="89"/>
    </row>
    <row r="11" spans="1:15" ht="25.15" customHeight="1" x14ac:dyDescent="0.25">
      <c r="A11" s="269" t="s">
        <v>84</v>
      </c>
      <c r="B11" s="270"/>
      <c r="C11" s="271"/>
      <c r="D11" s="272"/>
      <c r="E11" s="149"/>
      <c r="F11" s="130"/>
      <c r="G11" s="89"/>
      <c r="I11" s="92"/>
      <c r="J11" s="134"/>
      <c r="K11" s="342"/>
      <c r="L11" s="343"/>
      <c r="M11" s="131"/>
      <c r="N11" s="89"/>
    </row>
    <row r="12" spans="1:15" ht="25.15" customHeight="1" x14ac:dyDescent="0.25">
      <c r="A12" s="292" t="s">
        <v>85</v>
      </c>
      <c r="B12" s="293"/>
      <c r="C12" s="294" t="s">
        <v>130</v>
      </c>
      <c r="D12" s="295"/>
      <c r="E12" s="150"/>
      <c r="F12" s="130"/>
      <c r="G12" s="89"/>
      <c r="I12" s="92"/>
      <c r="J12" s="135"/>
      <c r="K12" s="344"/>
      <c r="L12" s="345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73" t="s">
        <v>91</v>
      </c>
      <c r="B14" s="274"/>
      <c r="C14" s="273" t="s">
        <v>92</v>
      </c>
      <c r="D14" s="274"/>
      <c r="E14" s="273" t="s">
        <v>94</v>
      </c>
      <c r="F14" s="299"/>
      <c r="G14" s="274"/>
      <c r="H14" s="304" t="s">
        <v>120</v>
      </c>
      <c r="I14" s="305"/>
      <c r="J14" s="273" t="s">
        <v>119</v>
      </c>
      <c r="K14" s="274"/>
      <c r="L14" s="304" t="s">
        <v>118</v>
      </c>
      <c r="M14" s="305"/>
      <c r="N14" s="89"/>
    </row>
    <row r="15" spans="1:15" ht="18" customHeight="1" x14ac:dyDescent="0.25">
      <c r="A15" s="297" t="s">
        <v>127</v>
      </c>
      <c r="B15" s="298"/>
      <c r="C15" s="297" t="s">
        <v>93</v>
      </c>
      <c r="D15" s="298"/>
      <c r="E15" s="307" t="s">
        <v>95</v>
      </c>
      <c r="F15" s="308"/>
      <c r="G15" s="309"/>
      <c r="H15" s="307">
        <v>2</v>
      </c>
      <c r="I15" s="309"/>
      <c r="J15" s="312" t="s">
        <v>121</v>
      </c>
      <c r="K15" s="313"/>
      <c r="L15" s="314"/>
      <c r="M15" s="315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73" t="s">
        <v>113</v>
      </c>
      <c r="C17" s="299"/>
      <c r="D17" s="299"/>
      <c r="E17" s="299"/>
      <c r="F17" s="299"/>
      <c r="G17" s="274"/>
      <c r="H17" s="273" t="s">
        <v>115</v>
      </c>
      <c r="I17" s="274"/>
      <c r="J17" s="97" t="s">
        <v>106</v>
      </c>
      <c r="K17" s="97" t="s">
        <v>107</v>
      </c>
      <c r="L17" s="273" t="s">
        <v>108</v>
      </c>
      <c r="M17" s="274"/>
      <c r="N17" s="89"/>
    </row>
    <row r="18" spans="1:14" ht="18" customHeight="1" x14ac:dyDescent="0.25">
      <c r="A18" s="137">
        <v>1</v>
      </c>
      <c r="B18" s="348" t="s">
        <v>99</v>
      </c>
      <c r="C18" s="349"/>
      <c r="D18" s="349"/>
      <c r="E18" s="349"/>
      <c r="F18" s="349"/>
      <c r="G18" s="350"/>
      <c r="H18" s="354" t="s">
        <v>116</v>
      </c>
      <c r="I18" s="355"/>
      <c r="J18" s="138">
        <v>2</v>
      </c>
      <c r="K18" s="139">
        <v>5</v>
      </c>
      <c r="L18" s="310">
        <v>10</v>
      </c>
      <c r="M18" s="311"/>
      <c r="N18" s="89"/>
    </row>
    <row r="19" spans="1:14" s="101" customFormat="1" ht="18" customHeight="1" x14ac:dyDescent="0.25">
      <c r="A19" s="140">
        <v>2</v>
      </c>
      <c r="B19" s="351" t="s">
        <v>100</v>
      </c>
      <c r="C19" s="352"/>
      <c r="D19" s="352"/>
      <c r="E19" s="352"/>
      <c r="F19" s="352"/>
      <c r="G19" s="353"/>
      <c r="H19" s="316" t="s">
        <v>116</v>
      </c>
      <c r="I19" s="317"/>
      <c r="J19" s="141">
        <v>1</v>
      </c>
      <c r="K19" s="142">
        <v>1.85</v>
      </c>
      <c r="L19" s="300">
        <v>1.85</v>
      </c>
      <c r="M19" s="301"/>
      <c r="N19" s="100"/>
    </row>
    <row r="20" spans="1:14" s="101" customFormat="1" ht="18" customHeight="1" x14ac:dyDescent="0.25">
      <c r="A20" s="140">
        <v>3</v>
      </c>
      <c r="B20" s="351" t="s">
        <v>101</v>
      </c>
      <c r="C20" s="352"/>
      <c r="D20" s="352"/>
      <c r="E20" s="352"/>
      <c r="F20" s="352"/>
      <c r="G20" s="353"/>
      <c r="H20" s="316" t="s">
        <v>116</v>
      </c>
      <c r="I20" s="317"/>
      <c r="J20" s="141">
        <v>2</v>
      </c>
      <c r="K20" s="142">
        <v>9</v>
      </c>
      <c r="L20" s="300">
        <v>18</v>
      </c>
      <c r="M20" s="301"/>
      <c r="N20" s="100"/>
    </row>
    <row r="21" spans="1:14" s="101" customFormat="1" ht="18" customHeight="1" x14ac:dyDescent="0.25">
      <c r="A21" s="140">
        <v>4</v>
      </c>
      <c r="B21" s="351" t="s">
        <v>101</v>
      </c>
      <c r="C21" s="352"/>
      <c r="D21" s="352"/>
      <c r="E21" s="352"/>
      <c r="F21" s="352"/>
      <c r="G21" s="353"/>
      <c r="H21" s="316" t="s">
        <v>116</v>
      </c>
      <c r="I21" s="317"/>
      <c r="J21" s="141">
        <v>15</v>
      </c>
      <c r="K21" s="142">
        <v>9</v>
      </c>
      <c r="L21" s="300">
        <v>135</v>
      </c>
      <c r="M21" s="301"/>
      <c r="N21" s="100"/>
    </row>
    <row r="22" spans="1:14" s="101" customFormat="1" ht="18" customHeight="1" x14ac:dyDescent="0.25">
      <c r="A22" s="140">
        <v>5</v>
      </c>
      <c r="B22" s="351" t="s">
        <v>102</v>
      </c>
      <c r="C22" s="352"/>
      <c r="D22" s="352"/>
      <c r="E22" s="352"/>
      <c r="F22" s="352"/>
      <c r="G22" s="353"/>
      <c r="H22" s="316" t="s">
        <v>116</v>
      </c>
      <c r="I22" s="317"/>
      <c r="J22" s="141">
        <v>6</v>
      </c>
      <c r="K22" s="142">
        <v>1.25</v>
      </c>
      <c r="L22" s="300">
        <v>7.5</v>
      </c>
      <c r="M22" s="301"/>
      <c r="N22" s="100"/>
    </row>
    <row r="23" spans="1:14" s="101" customFormat="1" ht="18" customHeight="1" x14ac:dyDescent="0.25">
      <c r="A23" s="140">
        <v>6</v>
      </c>
      <c r="B23" s="351" t="s">
        <v>105</v>
      </c>
      <c r="C23" s="352"/>
      <c r="D23" s="352"/>
      <c r="E23" s="352"/>
      <c r="F23" s="352"/>
      <c r="G23" s="353"/>
      <c r="H23" s="316" t="s">
        <v>116</v>
      </c>
      <c r="I23" s="317"/>
      <c r="J23" s="141">
        <v>1</v>
      </c>
      <c r="K23" s="142">
        <v>32</v>
      </c>
      <c r="L23" s="300">
        <v>32</v>
      </c>
      <c r="M23" s="301"/>
      <c r="N23" s="100"/>
    </row>
    <row r="24" spans="1:14" s="101" customFormat="1" ht="18" customHeight="1" x14ac:dyDescent="0.25">
      <c r="A24" s="140">
        <v>7</v>
      </c>
      <c r="B24" s="351" t="s">
        <v>103</v>
      </c>
      <c r="C24" s="352"/>
      <c r="D24" s="352"/>
      <c r="E24" s="352"/>
      <c r="F24" s="352"/>
      <c r="G24" s="353"/>
      <c r="H24" s="316" t="s">
        <v>116</v>
      </c>
      <c r="I24" s="317"/>
      <c r="J24" s="141">
        <v>1</v>
      </c>
      <c r="K24" s="142">
        <v>4.5</v>
      </c>
      <c r="L24" s="300">
        <v>4.5</v>
      </c>
      <c r="M24" s="301"/>
      <c r="N24" s="100"/>
    </row>
    <row r="25" spans="1:14" s="101" customFormat="1" ht="18" customHeight="1" x14ac:dyDescent="0.25">
      <c r="A25" s="140">
        <v>8</v>
      </c>
      <c r="B25" s="351" t="s">
        <v>104</v>
      </c>
      <c r="C25" s="352"/>
      <c r="D25" s="352"/>
      <c r="E25" s="352"/>
      <c r="F25" s="352"/>
      <c r="G25" s="353"/>
      <c r="H25" s="316" t="s">
        <v>116</v>
      </c>
      <c r="I25" s="317"/>
      <c r="J25" s="141">
        <v>1</v>
      </c>
      <c r="K25" s="142">
        <v>1.4</v>
      </c>
      <c r="L25" s="300">
        <v>1.4</v>
      </c>
      <c r="M25" s="301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329"/>
      <c r="I26" s="330"/>
      <c r="J26" s="98"/>
      <c r="K26" s="99" t="s">
        <v>114</v>
      </c>
      <c r="L26" s="302"/>
      <c r="M26" s="303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329"/>
      <c r="I27" s="330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329"/>
      <c r="I29" s="330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329"/>
      <c r="I31" s="330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329"/>
      <c r="I32" s="330"/>
      <c r="J32" s="98"/>
      <c r="K32" s="99" t="s">
        <v>114</v>
      </c>
      <c r="L32" s="302"/>
      <c r="M32" s="303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329"/>
      <c r="I33" s="330"/>
      <c r="J33" s="98"/>
      <c r="K33" s="99" t="s">
        <v>114</v>
      </c>
      <c r="L33" s="302"/>
      <c r="M33" s="303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329"/>
      <c r="I34" s="330"/>
      <c r="J34" s="98"/>
      <c r="K34" s="99" t="s">
        <v>114</v>
      </c>
      <c r="L34" s="302"/>
      <c r="M34" s="303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329"/>
      <c r="I35" s="330"/>
      <c r="J35" s="98"/>
      <c r="K35" s="99" t="s">
        <v>114</v>
      </c>
      <c r="L35" s="302"/>
      <c r="M35" s="303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346"/>
      <c r="I36" s="347"/>
      <c r="J36" s="112"/>
      <c r="K36" s="113" t="s">
        <v>114</v>
      </c>
      <c r="L36" s="318"/>
      <c r="M36" s="319"/>
      <c r="N36" s="89"/>
    </row>
    <row r="37" spans="1:15" ht="18.600000000000001" customHeight="1" x14ac:dyDescent="0.25">
      <c r="A37" s="326" t="s">
        <v>112</v>
      </c>
      <c r="B37" s="327"/>
      <c r="C37" s="327"/>
      <c r="D37" s="327"/>
      <c r="E37" s="327"/>
      <c r="F37" s="327"/>
      <c r="G37" s="327"/>
      <c r="H37" s="327"/>
      <c r="I37" s="328"/>
      <c r="J37" s="114"/>
      <c r="K37" s="114"/>
      <c r="L37" s="324">
        <v>210.25</v>
      </c>
      <c r="M37" s="325"/>
      <c r="N37" s="89"/>
    </row>
    <row r="38" spans="1:15" ht="18" customHeight="1" x14ac:dyDescent="0.25">
      <c r="A38" s="323" t="s">
        <v>98</v>
      </c>
      <c r="B38" s="323"/>
      <c r="C38" s="323"/>
      <c r="D38" s="323"/>
      <c r="E38" s="323"/>
      <c r="F38" s="323"/>
      <c r="G38" s="323"/>
      <c r="H38" s="323"/>
      <c r="I38" s="323"/>
      <c r="J38" s="323" t="s">
        <v>109</v>
      </c>
      <c r="K38" s="323"/>
      <c r="L38" s="323"/>
      <c r="M38" s="323"/>
      <c r="N38" s="89"/>
      <c r="O38" s="115"/>
    </row>
    <row r="39" spans="1:15" ht="18" customHeight="1" x14ac:dyDescent="0.25">
      <c r="A39" s="306"/>
      <c r="B39" s="306"/>
      <c r="C39" s="306"/>
      <c r="D39" s="306"/>
      <c r="E39" s="306"/>
      <c r="F39" s="306"/>
      <c r="G39" s="306"/>
      <c r="H39" s="306"/>
      <c r="I39" s="306"/>
      <c r="J39" s="290"/>
      <c r="K39" s="291"/>
      <c r="L39" s="320"/>
      <c r="M39" s="321"/>
      <c r="N39" s="89"/>
      <c r="O39" s="115"/>
    </row>
    <row r="40" spans="1:15" ht="18" customHeight="1" x14ac:dyDescent="0.25">
      <c r="A40" s="296"/>
      <c r="B40" s="296"/>
      <c r="C40" s="296"/>
      <c r="D40" s="296"/>
      <c r="E40" s="296"/>
      <c r="F40" s="296"/>
      <c r="G40" s="296"/>
      <c r="H40" s="296"/>
      <c r="I40" s="296"/>
      <c r="J40" s="290"/>
      <c r="K40" s="291"/>
      <c r="L40" s="116"/>
      <c r="M40" s="117"/>
      <c r="N40" s="89"/>
    </row>
    <row r="41" spans="1:15" ht="18" customHeight="1" x14ac:dyDescent="0.25">
      <c r="A41" s="296"/>
      <c r="B41" s="296"/>
      <c r="C41" s="296"/>
      <c r="D41" s="296"/>
      <c r="E41" s="296"/>
      <c r="F41" s="296"/>
      <c r="G41" s="296"/>
      <c r="H41" s="296"/>
      <c r="I41" s="296"/>
      <c r="J41" s="290"/>
      <c r="K41" s="291"/>
      <c r="L41" s="116"/>
      <c r="M41" s="117"/>
      <c r="N41" s="89"/>
      <c r="O41" s="115"/>
    </row>
    <row r="42" spans="1:15" ht="18" customHeight="1" x14ac:dyDescent="0.25">
      <c r="A42" s="296"/>
      <c r="B42" s="296"/>
      <c r="C42" s="296"/>
      <c r="D42" s="296"/>
      <c r="E42" s="296"/>
      <c r="F42" s="296"/>
      <c r="G42" s="296"/>
      <c r="H42" s="296"/>
      <c r="I42" s="296"/>
      <c r="J42" s="290"/>
      <c r="K42" s="291"/>
      <c r="L42" s="116"/>
      <c r="M42" s="117"/>
      <c r="N42" s="89"/>
      <c r="O42" s="115"/>
    </row>
    <row r="43" spans="1:15" ht="18" customHeight="1" x14ac:dyDescent="0.25">
      <c r="A43" s="322"/>
      <c r="B43" s="322"/>
      <c r="C43" s="322"/>
      <c r="D43" s="322"/>
      <c r="E43" s="322"/>
      <c r="F43" s="322"/>
      <c r="G43" s="322"/>
      <c r="H43" s="322"/>
      <c r="I43" s="322"/>
      <c r="J43" s="331"/>
      <c r="K43" s="332"/>
      <c r="L43" s="118"/>
      <c r="M43" s="119"/>
      <c r="N43" s="89"/>
    </row>
    <row r="44" spans="1:15" ht="18" customHeight="1" x14ac:dyDescent="0.25">
      <c r="A44" s="273" t="s">
        <v>110</v>
      </c>
      <c r="B44" s="338"/>
      <c r="C44" s="337" t="s">
        <v>82</v>
      </c>
      <c r="D44" s="338"/>
      <c r="E44" s="337" t="s">
        <v>111</v>
      </c>
      <c r="F44" s="299"/>
      <c r="G44" s="273" t="s">
        <v>84</v>
      </c>
      <c r="H44" s="299"/>
      <c r="I44" s="274"/>
      <c r="J44" s="267"/>
      <c r="K44" s="268"/>
      <c r="L44" s="268"/>
      <c r="M44" s="275"/>
      <c r="N44" s="89"/>
    </row>
    <row r="45" spans="1:15" ht="24.6" customHeight="1" x14ac:dyDescent="0.25">
      <c r="A45" s="333"/>
      <c r="B45" s="333"/>
      <c r="C45" s="333"/>
      <c r="D45" s="333"/>
      <c r="E45" s="334"/>
      <c r="F45" s="335"/>
      <c r="G45" s="334"/>
      <c r="H45" s="335"/>
      <c r="I45" s="336"/>
      <c r="J45" s="276"/>
      <c r="K45" s="277"/>
      <c r="L45" s="278"/>
      <c r="M45" s="279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</mergeCells>
  <phoneticPr fontId="1" type="noConversion"/>
  <conditionalFormatting sqref="A38:I38 A44 C44 G44">
    <cfRule type="expression" dxfId="152" priority="19" stopIfTrue="1">
      <formula>IF($N$2="No Color",TRUE,FALSE)</formula>
    </cfRule>
    <cfRule type="expression" dxfId="151" priority="20" stopIfTrue="1">
      <formula>IF($N$2="Red",TRUE,FALSE)</formula>
    </cfRule>
    <cfRule type="expression" dxfId="150" priority="21" stopIfTrue="1">
      <formula>IF($N$2="Green",TRUE,FALSE)</formula>
    </cfRule>
  </conditionalFormatting>
  <conditionalFormatting sqref="M1">
    <cfRule type="expression" dxfId="149" priority="13" stopIfTrue="1">
      <formula>IF($N$2="No Color",TRUE,FALSE)</formula>
    </cfRule>
    <cfRule type="expression" dxfId="148" priority="14" stopIfTrue="1">
      <formula>IF($N$2="Red",TRUE,FALSE)</formula>
    </cfRule>
    <cfRule type="expression" dxfId="147" priority="15" stopIfTrue="1">
      <formula>IF($N$2="Green",TRUE,FALSE)</formula>
    </cfRule>
  </conditionalFormatting>
  <conditionalFormatting sqref="J17:K17 A17 A14:K14 A7 J7 C7 E7:F7 L44">
    <cfRule type="expression" dxfId="146" priority="16" stopIfTrue="1">
      <formula>IF($N$2="No Color",TRUE,FALSE)</formula>
    </cfRule>
    <cfRule type="expression" dxfId="145" priority="17" stopIfTrue="1">
      <formula>IF($N$2="Red",TRUE,FALSE)</formula>
    </cfRule>
    <cfRule type="expression" dxfId="144" priority="18" stopIfTrue="1">
      <formula>IF($N$2="Green",TRUE,FALSE)</formula>
    </cfRule>
  </conditionalFormatting>
  <conditionalFormatting sqref="N3">
    <cfRule type="expression" dxfId="143" priority="28" stopIfTrue="1">
      <formula>IF(#REF!="No Color",TRUE,FALSE)</formula>
    </cfRule>
    <cfRule type="expression" dxfId="142" priority="29" stopIfTrue="1">
      <formula>IF(#REF!="Red",TRUE,FALSE)</formula>
    </cfRule>
    <cfRule type="expression" dxfId="141" priority="30" stopIfTrue="1">
      <formula>IF(#REF!="Green",TRUE,FALSE)</formula>
    </cfRule>
  </conditionalFormatting>
  <conditionalFormatting sqref="B17 L17:M17 H17">
    <cfRule type="expression" dxfId="140" priority="31" stopIfTrue="1">
      <formula>IF($N$2="No Color",TRUE,FALSE)</formula>
    </cfRule>
    <cfRule type="expression" dxfId="139" priority="32" stopIfTrue="1">
      <formula>IF($N$2="Red",TRUE,FALSE)</formula>
    </cfRule>
    <cfRule type="expression" dxfId="138" priority="33" stopIfTrue="1">
      <formula>IF($N$2="Green",TRUE,FALSE)</formula>
    </cfRule>
  </conditionalFormatting>
  <conditionalFormatting sqref="A26:H36 J18:M36 A18:B25 H18:H25">
    <cfRule type="expression" dxfId="137" priority="37" stopIfTrue="1">
      <formula>MOD(ROW(),2)=1</formula>
    </cfRule>
  </conditionalFormatting>
  <conditionalFormatting sqref="L14:M14">
    <cfRule type="expression" dxfId="136" priority="38" stopIfTrue="1">
      <formula>IF($N$2="No Color",TRUE,FALSE)</formula>
    </cfRule>
    <cfRule type="expression" dxfId="135" priority="39" stopIfTrue="1">
      <formula>IF($N$2="Red",TRUE,FALSE)</formula>
    </cfRule>
    <cfRule type="expression" dxfId="134" priority="40" stopIfTrue="1">
      <formula>IF($N$2="Green",TRUE,FALSE)</formula>
    </cfRule>
  </conditionalFormatting>
  <conditionalFormatting sqref="E44">
    <cfRule type="expression" dxfId="133" priority="7" stopIfTrue="1">
      <formula>IF($N$2="No Color",TRUE,FALSE)</formula>
    </cfRule>
    <cfRule type="expression" dxfId="132" priority="8" stopIfTrue="1">
      <formula>IF($N$2="Red",TRUE,FALSE)</formula>
    </cfRule>
    <cfRule type="expression" dxfId="131" priority="9" stopIfTrue="1">
      <formula>IF($N$2="Green",TRUE,FALSE)</formula>
    </cfRule>
  </conditionalFormatting>
  <conditionalFormatting sqref="J44">
    <cfRule type="expression" dxfId="130" priority="4" stopIfTrue="1">
      <formula>IF($N$2="No Color",TRUE,FALSE)</formula>
    </cfRule>
    <cfRule type="expression" dxfId="129" priority="5" stopIfTrue="1">
      <formula>IF($N$2="Red",TRUE,FALSE)</formula>
    </cfRule>
    <cfRule type="expression" dxfId="128" priority="6" stopIfTrue="1">
      <formula>IF($N$2="Green",TRUE,FALSE)</formula>
    </cfRule>
  </conditionalFormatting>
  <conditionalFormatting sqref="J38:M38">
    <cfRule type="expression" dxfId="127" priority="1" stopIfTrue="1">
      <formula>IF($N$2="No Color",TRUE,FALSE)</formula>
    </cfRule>
    <cfRule type="expression" dxfId="126" priority="2" stopIfTrue="1">
      <formula>IF($N$2="Red",TRUE,FALSE)</formula>
    </cfRule>
    <cfRule type="expression" dxfId="125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364"/>
      <c r="I1" s="364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77"/>
      <c r="H2" s="412"/>
      <c r="I2" s="413"/>
      <c r="J2" s="413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420" t="s">
        <v>155</v>
      </c>
      <c r="B5" s="420"/>
      <c r="C5" s="421" t="s">
        <v>156</v>
      </c>
      <c r="D5" s="422"/>
      <c r="E5" s="162"/>
      <c r="F5" s="425" t="s">
        <v>149</v>
      </c>
      <c r="G5" s="426"/>
      <c r="H5" s="425" t="s">
        <v>80</v>
      </c>
      <c r="I5" s="426"/>
      <c r="J5" s="414" t="s">
        <v>86</v>
      </c>
      <c r="K5" s="415"/>
      <c r="L5" s="216"/>
      <c r="M5" s="216"/>
      <c r="N5" s="156" t="s">
        <v>92</v>
      </c>
      <c r="O5" s="157" t="s">
        <v>120</v>
      </c>
      <c r="P5" s="399" t="s">
        <v>119</v>
      </c>
      <c r="Q5" s="400"/>
      <c r="R5" s="157" t="s">
        <v>118</v>
      </c>
    </row>
    <row r="6" spans="1:23" ht="18" customHeight="1" x14ac:dyDescent="0.2">
      <c r="A6" s="420"/>
      <c r="B6" s="420"/>
      <c r="C6" s="423"/>
      <c r="D6" s="424"/>
      <c r="E6" s="162"/>
      <c r="F6" s="427" t="s">
        <v>81</v>
      </c>
      <c r="G6" s="428"/>
      <c r="H6" s="429"/>
      <c r="I6" s="430"/>
      <c r="J6" s="416"/>
      <c r="K6" s="417"/>
      <c r="L6" s="218"/>
      <c r="M6" s="218"/>
      <c r="N6" s="164"/>
      <c r="O6" s="163"/>
      <c r="P6" s="435"/>
      <c r="Q6" s="436"/>
      <c r="R6" s="164"/>
    </row>
    <row r="7" spans="1:23" ht="18" customHeight="1" x14ac:dyDescent="0.2">
      <c r="A7" s="377" t="s">
        <v>79</v>
      </c>
      <c r="B7" s="378"/>
      <c r="C7" s="370" t="s">
        <v>63</v>
      </c>
      <c r="D7" s="371"/>
      <c r="F7" s="431" t="s">
        <v>82</v>
      </c>
      <c r="G7" s="432"/>
      <c r="H7" s="433" t="s">
        <v>128</v>
      </c>
      <c r="I7" s="434"/>
      <c r="J7" s="416"/>
      <c r="K7" s="417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77" t="s">
        <v>78</v>
      </c>
      <c r="B8" s="378"/>
      <c r="C8" s="418">
        <v>43217</v>
      </c>
      <c r="D8" s="419"/>
      <c r="F8" s="431" t="s">
        <v>83</v>
      </c>
      <c r="G8" s="432"/>
      <c r="H8" s="433" t="s">
        <v>129</v>
      </c>
      <c r="I8" s="434"/>
      <c r="J8" s="416"/>
      <c r="K8" s="417"/>
    </row>
    <row r="9" spans="1:23" ht="18" customHeight="1" x14ac:dyDescent="0.2">
      <c r="A9" s="377" t="s">
        <v>88</v>
      </c>
      <c r="B9" s="378"/>
      <c r="C9" s="370" t="s">
        <v>89</v>
      </c>
      <c r="D9" s="371"/>
      <c r="F9" s="431" t="s">
        <v>84</v>
      </c>
      <c r="G9" s="432"/>
      <c r="H9" s="433"/>
      <c r="I9" s="434"/>
      <c r="J9" s="416"/>
      <c r="K9" s="417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77" t="s">
        <v>97</v>
      </c>
      <c r="B10" s="378"/>
      <c r="C10" s="370" t="s">
        <v>96</v>
      </c>
      <c r="D10" s="371"/>
      <c r="E10" s="166"/>
      <c r="F10" s="379" t="s">
        <v>85</v>
      </c>
      <c r="G10" s="380"/>
      <c r="H10" s="381" t="s">
        <v>130</v>
      </c>
      <c r="I10" s="382"/>
      <c r="J10" s="439"/>
      <c r="K10" s="440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389" t="s">
        <v>141</v>
      </c>
      <c r="B12" s="389" t="s">
        <v>142</v>
      </c>
      <c r="C12" s="401" t="s">
        <v>143</v>
      </c>
      <c r="D12" s="402"/>
      <c r="E12" s="402"/>
      <c r="F12" s="409" t="s">
        <v>123</v>
      </c>
      <c r="G12" s="409" t="s">
        <v>115</v>
      </c>
      <c r="H12" s="409" t="s">
        <v>107</v>
      </c>
      <c r="I12" s="399" t="s">
        <v>95</v>
      </c>
      <c r="J12" s="411"/>
      <c r="K12" s="168" t="s">
        <v>148</v>
      </c>
      <c r="L12" s="169" t="s">
        <v>146</v>
      </c>
      <c r="M12" s="157" t="s">
        <v>147</v>
      </c>
      <c r="N12" s="399" t="s">
        <v>124</v>
      </c>
      <c r="O12" s="400"/>
      <c r="P12" s="401" t="s">
        <v>98</v>
      </c>
      <c r="Q12" s="402"/>
      <c r="R12" s="403"/>
    </row>
    <row r="13" spans="1:23" s="170" customFormat="1" ht="26.45" customHeight="1" x14ac:dyDescent="0.2">
      <c r="A13" s="390"/>
      <c r="B13" s="391"/>
      <c r="C13" s="407"/>
      <c r="D13" s="408"/>
      <c r="E13" s="408"/>
      <c r="F13" s="410"/>
      <c r="G13" s="410"/>
      <c r="H13" s="410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404"/>
      <c r="Q13" s="405"/>
      <c r="R13" s="406"/>
    </row>
    <row r="14" spans="1:23" s="183" customFormat="1" x14ac:dyDescent="0.2">
      <c r="A14" s="175">
        <v>1</v>
      </c>
      <c r="B14" s="176"/>
      <c r="C14" s="392" t="s">
        <v>99</v>
      </c>
      <c r="D14" s="393"/>
      <c r="E14" s="393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98"/>
      <c r="Q14" s="398"/>
      <c r="R14" s="398"/>
      <c r="S14" s="394"/>
      <c r="T14" s="394"/>
      <c r="U14" s="394"/>
      <c r="V14" s="394"/>
      <c r="W14" s="394"/>
    </row>
    <row r="15" spans="1:23" s="183" customFormat="1" x14ac:dyDescent="0.2">
      <c r="A15" s="175">
        <v>2</v>
      </c>
      <c r="B15" s="176"/>
      <c r="C15" s="372" t="s">
        <v>100</v>
      </c>
      <c r="D15" s="373"/>
      <c r="E15" s="373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98"/>
      <c r="Q15" s="398"/>
      <c r="R15" s="398"/>
      <c r="S15" s="395"/>
      <c r="T15" s="395"/>
      <c r="U15" s="395"/>
      <c r="V15" s="395"/>
      <c r="W15" s="395"/>
    </row>
    <row r="16" spans="1:23" s="183" customFormat="1" x14ac:dyDescent="0.2">
      <c r="A16" s="175">
        <v>3</v>
      </c>
      <c r="B16" s="176"/>
      <c r="C16" s="372" t="s">
        <v>101</v>
      </c>
      <c r="D16" s="373"/>
      <c r="E16" s="373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98"/>
      <c r="Q16" s="398"/>
      <c r="R16" s="398"/>
      <c r="S16" s="396"/>
      <c r="T16" s="396"/>
      <c r="U16" s="396"/>
      <c r="V16" s="396"/>
      <c r="W16" s="396"/>
    </row>
    <row r="17" spans="1:23" s="183" customFormat="1" x14ac:dyDescent="0.2">
      <c r="A17" s="175">
        <v>4</v>
      </c>
      <c r="B17" s="176"/>
      <c r="C17" s="372" t="s">
        <v>101</v>
      </c>
      <c r="D17" s="373"/>
      <c r="E17" s="373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98"/>
      <c r="Q17" s="398"/>
      <c r="R17" s="398"/>
      <c r="S17" s="397"/>
      <c r="T17" s="397"/>
      <c r="U17" s="397"/>
      <c r="V17" s="397"/>
      <c r="W17" s="397"/>
    </row>
    <row r="18" spans="1:23" s="183" customFormat="1" x14ac:dyDescent="0.2">
      <c r="A18" s="175">
        <v>5</v>
      </c>
      <c r="B18" s="176"/>
      <c r="C18" s="372" t="s">
        <v>102</v>
      </c>
      <c r="D18" s="373"/>
      <c r="E18" s="373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98"/>
      <c r="Q18" s="398"/>
      <c r="R18" s="398"/>
      <c r="S18" s="397"/>
      <c r="T18" s="397"/>
      <c r="U18" s="397"/>
      <c r="V18" s="397"/>
      <c r="W18" s="397"/>
    </row>
    <row r="19" spans="1:23" s="183" customFormat="1" x14ac:dyDescent="0.2">
      <c r="A19" s="175">
        <v>6</v>
      </c>
      <c r="B19" s="176"/>
      <c r="C19" s="372" t="s">
        <v>105</v>
      </c>
      <c r="D19" s="373"/>
      <c r="E19" s="373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98"/>
      <c r="Q19" s="398"/>
      <c r="R19" s="398"/>
      <c r="S19" s="397"/>
      <c r="T19" s="397"/>
      <c r="U19" s="397"/>
      <c r="V19" s="397"/>
      <c r="W19" s="397"/>
    </row>
    <row r="20" spans="1:23" s="183" customFormat="1" x14ac:dyDescent="0.2">
      <c r="A20" s="175">
        <v>7</v>
      </c>
      <c r="B20" s="176"/>
      <c r="C20" s="372" t="s">
        <v>103</v>
      </c>
      <c r="D20" s="373"/>
      <c r="E20" s="373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98"/>
      <c r="Q20" s="398"/>
      <c r="R20" s="398"/>
      <c r="S20" s="397"/>
      <c r="T20" s="397"/>
      <c r="U20" s="397"/>
      <c r="V20" s="397"/>
      <c r="W20" s="397"/>
    </row>
    <row r="21" spans="1:23" s="183" customFormat="1" x14ac:dyDescent="0.2">
      <c r="A21" s="175">
        <v>8</v>
      </c>
      <c r="B21" s="176"/>
      <c r="C21" s="372" t="s">
        <v>104</v>
      </c>
      <c r="D21" s="373"/>
      <c r="E21" s="373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98"/>
      <c r="Q21" s="398"/>
      <c r="R21" s="398"/>
      <c r="S21" s="397"/>
      <c r="T21" s="397"/>
      <c r="U21" s="397"/>
      <c r="V21" s="397"/>
      <c r="W21" s="397"/>
    </row>
    <row r="22" spans="1:23" s="183" customFormat="1" x14ac:dyDescent="0.2">
      <c r="A22" s="175"/>
      <c r="B22" s="176"/>
      <c r="C22" s="358"/>
      <c r="D22" s="359"/>
      <c r="E22" s="360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361"/>
      <c r="Q22" s="362"/>
      <c r="R22" s="363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358"/>
      <c r="D23" s="359"/>
      <c r="E23" s="360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361"/>
      <c r="Q23" s="362"/>
      <c r="R23" s="363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98"/>
      <c r="Q24" s="398"/>
      <c r="R24" s="398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98"/>
      <c r="Q25" s="398"/>
      <c r="R25" s="398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98"/>
      <c r="Q26" s="398"/>
      <c r="R26" s="398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98"/>
      <c r="Q27" s="398"/>
      <c r="R27" s="398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98"/>
      <c r="Q28" s="398"/>
      <c r="R28" s="398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98"/>
      <c r="Q29" s="398"/>
      <c r="R29" s="398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98"/>
      <c r="Q30" s="398"/>
      <c r="R30" s="398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98"/>
      <c r="Q31" s="398"/>
      <c r="R31" s="398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98"/>
      <c r="Q32" s="398"/>
      <c r="R32" s="398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442"/>
      <c r="Q33" s="442"/>
      <c r="R33" s="442"/>
    </row>
    <row r="34" spans="1:18" ht="24" customHeight="1" x14ac:dyDescent="0.2">
      <c r="A34" s="374" t="s">
        <v>112</v>
      </c>
      <c r="B34" s="375"/>
      <c r="C34" s="375"/>
      <c r="D34" s="375"/>
      <c r="E34" s="375"/>
      <c r="F34" s="375"/>
      <c r="G34" s="375"/>
      <c r="H34" s="375"/>
      <c r="I34" s="375"/>
      <c r="J34" s="376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23" t="s">
        <v>98</v>
      </c>
      <c r="B36" s="323"/>
      <c r="C36" s="323"/>
      <c r="D36" s="323"/>
      <c r="E36" s="323"/>
      <c r="F36" s="323"/>
      <c r="G36" s="323"/>
      <c r="H36" s="323"/>
      <c r="I36" s="323"/>
      <c r="J36" s="383" t="s">
        <v>117</v>
      </c>
      <c r="K36" s="384"/>
      <c r="L36" s="384"/>
      <c r="M36" s="385"/>
      <c r="N36" s="437" t="s">
        <v>109</v>
      </c>
      <c r="O36" s="402"/>
      <c r="P36" s="402"/>
      <c r="Q36" s="402"/>
      <c r="R36" s="403"/>
    </row>
    <row r="37" spans="1:18" ht="24" customHeight="1" x14ac:dyDescent="0.2">
      <c r="A37" s="306"/>
      <c r="B37" s="306"/>
      <c r="C37" s="306"/>
      <c r="D37" s="306"/>
      <c r="E37" s="306"/>
      <c r="F37" s="306"/>
      <c r="G37" s="306"/>
      <c r="H37" s="306"/>
      <c r="I37" s="441"/>
      <c r="J37" s="207" t="s">
        <v>134</v>
      </c>
      <c r="K37" s="386" t="s">
        <v>131</v>
      </c>
      <c r="L37" s="387"/>
      <c r="M37" s="212" t="s">
        <v>137</v>
      </c>
      <c r="N37" s="224"/>
      <c r="O37" s="365"/>
      <c r="P37" s="365"/>
      <c r="Q37" s="366"/>
      <c r="R37" s="367"/>
    </row>
    <row r="38" spans="1:18" ht="24" customHeight="1" x14ac:dyDescent="0.2">
      <c r="A38" s="296"/>
      <c r="B38" s="296"/>
      <c r="C38" s="296"/>
      <c r="D38" s="296"/>
      <c r="E38" s="296"/>
      <c r="F38" s="296"/>
      <c r="G38" s="296"/>
      <c r="H38" s="296"/>
      <c r="I38" s="388"/>
      <c r="J38" s="207" t="s">
        <v>135</v>
      </c>
      <c r="K38" s="386" t="s">
        <v>132</v>
      </c>
      <c r="L38" s="387"/>
      <c r="M38" s="212" t="s">
        <v>139</v>
      </c>
      <c r="N38" s="225"/>
      <c r="O38" s="368"/>
      <c r="P38" s="368"/>
      <c r="Q38" s="209"/>
      <c r="R38" s="210"/>
    </row>
    <row r="39" spans="1:18" ht="24" customHeight="1" x14ac:dyDescent="0.2">
      <c r="A39" s="296"/>
      <c r="B39" s="296"/>
      <c r="C39" s="296"/>
      <c r="D39" s="296"/>
      <c r="E39" s="296"/>
      <c r="F39" s="296"/>
      <c r="G39" s="296"/>
      <c r="H39" s="296"/>
      <c r="I39" s="388"/>
      <c r="J39" s="207" t="s">
        <v>136</v>
      </c>
      <c r="K39" s="386" t="s">
        <v>133</v>
      </c>
      <c r="L39" s="387"/>
      <c r="M39" s="212" t="s">
        <v>138</v>
      </c>
      <c r="N39" s="225"/>
      <c r="O39" s="368"/>
      <c r="P39" s="368"/>
      <c r="Q39" s="209"/>
      <c r="R39" s="210"/>
    </row>
    <row r="40" spans="1:18" ht="24" customHeight="1" x14ac:dyDescent="0.2">
      <c r="A40" s="296"/>
      <c r="B40" s="296"/>
      <c r="C40" s="296"/>
      <c r="D40" s="296"/>
      <c r="E40" s="296"/>
      <c r="F40" s="296"/>
      <c r="G40" s="296"/>
      <c r="H40" s="296"/>
      <c r="I40" s="388"/>
      <c r="J40" s="211"/>
      <c r="K40" s="356"/>
      <c r="L40" s="357"/>
      <c r="M40" s="222"/>
      <c r="N40" s="225"/>
      <c r="O40" s="368"/>
      <c r="P40" s="368"/>
      <c r="Q40" s="209"/>
      <c r="R40" s="210"/>
    </row>
    <row r="41" spans="1:18" ht="24" customHeight="1" x14ac:dyDescent="0.2">
      <c r="A41" s="322"/>
      <c r="B41" s="322"/>
      <c r="C41" s="322"/>
      <c r="D41" s="322"/>
      <c r="E41" s="322"/>
      <c r="F41" s="322"/>
      <c r="G41" s="322"/>
      <c r="H41" s="322"/>
      <c r="I41" s="438"/>
      <c r="J41" s="211"/>
      <c r="K41" s="356"/>
      <c r="L41" s="357"/>
      <c r="M41" s="222"/>
      <c r="N41" s="225"/>
      <c r="O41" s="369"/>
      <c r="P41" s="369"/>
      <c r="Q41" s="223"/>
      <c r="R41" s="227"/>
    </row>
    <row r="42" spans="1:18" ht="13.5" x14ac:dyDescent="0.2">
      <c r="A42" s="273" t="s">
        <v>110</v>
      </c>
      <c r="B42" s="338"/>
      <c r="C42" s="337" t="s">
        <v>82</v>
      </c>
      <c r="D42" s="338"/>
      <c r="E42" s="337" t="s">
        <v>111</v>
      </c>
      <c r="F42" s="299"/>
      <c r="G42" s="273" t="s">
        <v>84</v>
      </c>
      <c r="H42" s="299"/>
      <c r="I42" s="299"/>
      <c r="J42" s="219"/>
      <c r="K42" s="220"/>
      <c r="L42" s="221"/>
      <c r="M42" s="220"/>
      <c r="N42" s="226"/>
      <c r="R42" s="228"/>
    </row>
    <row r="43" spans="1:18" ht="13.5" x14ac:dyDescent="0.2">
      <c r="A43" s="333"/>
      <c r="B43" s="333"/>
      <c r="C43" s="333"/>
      <c r="D43" s="333"/>
      <c r="E43" s="334"/>
      <c r="F43" s="335"/>
      <c r="G43" s="334"/>
      <c r="H43" s="335"/>
      <c r="I43" s="335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</mergeCells>
  <phoneticPr fontId="1" type="noConversion"/>
  <conditionalFormatting sqref="A14:C23 P14:R21 F14:O23 A24:R33 P22:P23">
    <cfRule type="expression" dxfId="124" priority="112" stopIfTrue="1">
      <formula>MOD(ROW(),2)=1</formula>
    </cfRule>
  </conditionalFormatting>
  <conditionalFormatting sqref="J36">
    <cfRule type="expression" dxfId="123" priority="55" stopIfTrue="1">
      <formula>IF($N$2="No Color",TRUE,FALSE)</formula>
    </cfRule>
    <cfRule type="expression" dxfId="122" priority="56" stopIfTrue="1">
      <formula>IF($N$2="Red",TRUE,FALSE)</formula>
    </cfRule>
    <cfRule type="expression" dxfId="121" priority="57" stopIfTrue="1">
      <formula>IF($N$2="Green",TRUE,FALSE)</formula>
    </cfRule>
  </conditionalFormatting>
  <conditionalFormatting sqref="N36">
    <cfRule type="expression" dxfId="120" priority="58" stopIfTrue="1">
      <formula>IF($N$2="No Color",TRUE,FALSE)</formula>
    </cfRule>
    <cfRule type="expression" dxfId="119" priority="59" stopIfTrue="1">
      <formula>IF($N$2="Red",TRUE,FALSE)</formula>
    </cfRule>
    <cfRule type="expression" dxfId="118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117" priority="28" stopIfTrue="1">
      <formula>IF(#REF!="No Color",TRUE,FALSE)</formula>
    </cfRule>
    <cfRule type="expression" dxfId="116" priority="29" stopIfTrue="1">
      <formula>IF(#REF!="Red",TRUE,FALSE)</formula>
    </cfRule>
    <cfRule type="expression" dxfId="115" priority="30" stopIfTrue="1">
      <formula>IF(#REF!="Green",TRUE,FALSE)</formula>
    </cfRule>
  </conditionalFormatting>
  <conditionalFormatting sqref="O10">
    <cfRule type="expression" dxfId="114" priority="31" stopIfTrue="1">
      <formula>IF(#REF!="No Color",TRUE,FALSE)</formula>
    </cfRule>
    <cfRule type="expression" dxfId="113" priority="32" stopIfTrue="1">
      <formula>IF(#REF!="Red",TRUE,FALSE)</formula>
    </cfRule>
    <cfRule type="expression" dxfId="112" priority="33" stopIfTrue="1">
      <formula>IF(#REF!="Green",TRUE,FALSE)</formula>
    </cfRule>
  </conditionalFormatting>
  <conditionalFormatting sqref="N9:O9">
    <cfRule type="expression" dxfId="111" priority="22" stopIfTrue="1">
      <formula>IF(#REF!="No Color",TRUE,FALSE)</formula>
    </cfRule>
    <cfRule type="expression" dxfId="110" priority="23" stopIfTrue="1">
      <formula>IF(#REF!="Red",TRUE,FALSE)</formula>
    </cfRule>
    <cfRule type="expression" dxfId="109" priority="24" stopIfTrue="1">
      <formula>IF(#REF!="Green",TRUE,FALSE)</formula>
    </cfRule>
  </conditionalFormatting>
  <conditionalFormatting sqref="F5 J5">
    <cfRule type="expression" dxfId="108" priority="16" stopIfTrue="1">
      <formula>IF(#REF!="No Color",TRUE,FALSE)</formula>
    </cfRule>
    <cfRule type="expression" dxfId="107" priority="17" stopIfTrue="1">
      <formula>IF(#REF!="Red",TRUE,FALSE)</formula>
    </cfRule>
    <cfRule type="expression" dxfId="106" priority="18" stopIfTrue="1">
      <formula>IF(#REF!="Green",TRUE,FALSE)</formula>
    </cfRule>
  </conditionalFormatting>
  <conditionalFormatting sqref="H5">
    <cfRule type="expression" dxfId="105" priority="13" stopIfTrue="1">
      <formula>IF(#REF!="No Color",TRUE,FALSE)</formula>
    </cfRule>
    <cfRule type="expression" dxfId="104" priority="14" stopIfTrue="1">
      <formula>IF(#REF!="Red",TRUE,FALSE)</formula>
    </cfRule>
    <cfRule type="expression" dxfId="103" priority="15" stopIfTrue="1">
      <formula>IF(#REF!="Green",TRUE,FALSE)</formula>
    </cfRule>
  </conditionalFormatting>
  <conditionalFormatting sqref="P12:Q12">
    <cfRule type="expression" dxfId="102" priority="210" stopIfTrue="1">
      <formula>IF(#REF!="No Color",TRUE,FALSE)</formula>
    </cfRule>
    <cfRule type="expression" dxfId="101" priority="211" stopIfTrue="1">
      <formula>IF(#REF!="Green",TRUE,FALSE)</formula>
    </cfRule>
    <cfRule type="expression" dxfId="100" priority="212" stopIfTrue="1">
      <formula>IF(#REF!="Red",TRUE,FALSE)</formula>
    </cfRule>
  </conditionalFormatting>
  <conditionalFormatting sqref="N6">
    <cfRule type="expression" dxfId="99" priority="10" stopIfTrue="1">
      <formula>IF(#REF!="No Color",TRUE,FALSE)</formula>
    </cfRule>
    <cfRule type="expression" dxfId="98" priority="11" stopIfTrue="1">
      <formula>IF(#REF!="Red",TRUE,FALSE)</formula>
    </cfRule>
    <cfRule type="expression" dxfId="97" priority="12" stopIfTrue="1">
      <formula>IF(#REF!="Green",TRUE,FALSE)</formula>
    </cfRule>
  </conditionalFormatting>
  <conditionalFormatting sqref="A36:I36 A42 C42 G42">
    <cfRule type="expression" dxfId="96" priority="7" stopIfTrue="1">
      <formula>IF($N$2="No Color",TRUE,FALSE)</formula>
    </cfRule>
    <cfRule type="expression" dxfId="95" priority="8" stopIfTrue="1">
      <formula>IF($N$2="Red",TRUE,FALSE)</formula>
    </cfRule>
    <cfRule type="expression" dxfId="94" priority="9" stopIfTrue="1">
      <formula>IF($N$2="Green",TRUE,FALSE)</formula>
    </cfRule>
  </conditionalFormatting>
  <conditionalFormatting sqref="E42">
    <cfRule type="expression" dxfId="93" priority="4" stopIfTrue="1">
      <formula>IF($N$2="No Color",TRUE,FALSE)</formula>
    </cfRule>
    <cfRule type="expression" dxfId="92" priority="5" stopIfTrue="1">
      <formula>IF($N$2="Red",TRUE,FALSE)</formula>
    </cfRule>
    <cfRule type="expression" dxfId="91" priority="6" stopIfTrue="1">
      <formula>IF($N$2="Green",TRUE,FALSE)</formula>
    </cfRule>
  </conditionalFormatting>
  <conditionalFormatting sqref="N5">
    <cfRule type="expression" dxfId="90" priority="1" stopIfTrue="1">
      <formula>IF(#REF!="No Color",TRUE,FALSE)</formula>
    </cfRule>
    <cfRule type="expression" dxfId="89" priority="2" stopIfTrue="1">
      <formula>IF(#REF!="Red",TRUE,FALSE)</formula>
    </cfRule>
    <cfRule type="expression" dxfId="88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1F32-2F76-423F-8B67-0D5184EBCA2A}">
  <dimension ref="B3:E26"/>
  <sheetViews>
    <sheetView workbookViewId="0">
      <selection activeCell="B8" sqref="B8"/>
    </sheetView>
  </sheetViews>
  <sheetFormatPr defaultRowHeight="12.75" x14ac:dyDescent="0.2"/>
  <sheetData>
    <row r="3" spans="2:4" x14ac:dyDescent="0.2">
      <c r="B3">
        <v>13</v>
      </c>
      <c r="D3">
        <v>21</v>
      </c>
    </row>
    <row r="4" spans="2:4" x14ac:dyDescent="0.2">
      <c r="B4">
        <v>20</v>
      </c>
      <c r="D4">
        <v>684</v>
      </c>
    </row>
    <row r="5" spans="2:4" x14ac:dyDescent="0.2">
      <c r="B5">
        <v>11</v>
      </c>
      <c r="D5">
        <v>88</v>
      </c>
    </row>
    <row r="6" spans="2:4" x14ac:dyDescent="0.2">
      <c r="B6">
        <v>102</v>
      </c>
    </row>
    <row r="7" spans="2:4" x14ac:dyDescent="0.2">
      <c r="B7">
        <v>18</v>
      </c>
    </row>
    <row r="8" spans="2:4" x14ac:dyDescent="0.2">
      <c r="B8">
        <v>55</v>
      </c>
    </row>
    <row r="9" spans="2:4" x14ac:dyDescent="0.2">
      <c r="B9">
        <v>210</v>
      </c>
    </row>
    <row r="10" spans="2:4" x14ac:dyDescent="0.2">
      <c r="B10">
        <v>58</v>
      </c>
    </row>
    <row r="11" spans="2:4" x14ac:dyDescent="0.2">
      <c r="B11">
        <v>51</v>
      </c>
    </row>
    <row r="12" spans="2:4" x14ac:dyDescent="0.2">
      <c r="B12">
        <v>12</v>
      </c>
    </row>
    <row r="13" spans="2:4" x14ac:dyDescent="0.2">
      <c r="B13">
        <v>34</v>
      </c>
    </row>
    <row r="14" spans="2:4" x14ac:dyDescent="0.2">
      <c r="B14">
        <v>3</v>
      </c>
    </row>
    <row r="15" spans="2:4" x14ac:dyDescent="0.2">
      <c r="B15">
        <v>3</v>
      </c>
    </row>
    <row r="16" spans="2:4" x14ac:dyDescent="0.2">
      <c r="B16">
        <v>38</v>
      </c>
    </row>
    <row r="17" spans="2:5" x14ac:dyDescent="0.2">
      <c r="B17">
        <v>20</v>
      </c>
    </row>
    <row r="18" spans="2:5" x14ac:dyDescent="0.2">
      <c r="B18">
        <v>57</v>
      </c>
    </row>
    <row r="19" spans="2:5" x14ac:dyDescent="0.2">
      <c r="B19">
        <v>9</v>
      </c>
    </row>
    <row r="20" spans="2:5" x14ac:dyDescent="0.2">
      <c r="B20">
        <v>23</v>
      </c>
    </row>
    <row r="21" spans="2:5" x14ac:dyDescent="0.2">
      <c r="B21">
        <v>3</v>
      </c>
    </row>
    <row r="22" spans="2:5" x14ac:dyDescent="0.2">
      <c r="B22">
        <v>43</v>
      </c>
    </row>
    <row r="23" spans="2:5" x14ac:dyDescent="0.2">
      <c r="B23">
        <v>3</v>
      </c>
    </row>
    <row r="24" spans="2:5" x14ac:dyDescent="0.2">
      <c r="B24">
        <v>32</v>
      </c>
    </row>
    <row r="26" spans="2:5" x14ac:dyDescent="0.2">
      <c r="B26">
        <f>SUM(B3:B24)</f>
        <v>818</v>
      </c>
      <c r="D26">
        <f>SUM(D3:D5)</f>
        <v>793</v>
      </c>
      <c r="E26">
        <f>B26-D26</f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F7F2-FAF8-4681-874D-2006A459F06A}">
  <sheetPr>
    <pageSetUpPr fitToPage="1"/>
  </sheetPr>
  <dimension ref="A1:H78"/>
  <sheetViews>
    <sheetView showGridLines="0" tabSelected="1" topLeftCell="A58" zoomScale="85" zoomScaleNormal="85" zoomScaleSheetLayoutView="55" workbookViewId="0">
      <selection activeCell="E67" sqref="E67"/>
    </sheetView>
  </sheetViews>
  <sheetFormatPr defaultColWidth="9.140625" defaultRowHeight="16.5" x14ac:dyDescent="0.3"/>
  <cols>
    <col min="1" max="1" width="2.85546875" style="235" customWidth="1"/>
    <col min="2" max="2" width="14.5703125" style="235" customWidth="1"/>
    <col min="3" max="3" width="88.140625" style="235" customWidth="1"/>
    <col min="4" max="4" width="19.42578125" style="235" bestFit="1" customWidth="1"/>
    <col min="5" max="5" width="20.42578125" style="235" bestFit="1" customWidth="1"/>
    <col min="6" max="6" width="17.5703125" style="235" bestFit="1" customWidth="1"/>
    <col min="7" max="7" width="11.7109375" style="235" customWidth="1"/>
    <col min="8" max="8" width="10.42578125" style="235" customWidth="1"/>
    <col min="9" max="9" width="12.7109375" style="235" customWidth="1"/>
    <col min="10" max="16384" width="9.140625" style="235"/>
  </cols>
  <sheetData>
    <row r="1" spans="1:8" s="237" customFormat="1" ht="15.75" x14ac:dyDescent="0.25">
      <c r="A1" s="238"/>
      <c r="B1" s="238"/>
      <c r="C1" s="236"/>
      <c r="D1" s="238"/>
      <c r="E1" s="238"/>
      <c r="F1" s="239"/>
      <c r="G1" s="240"/>
      <c r="H1" s="240"/>
    </row>
    <row r="2" spans="1:8" s="241" customFormat="1" ht="31.5" x14ac:dyDescent="0.2">
      <c r="B2" s="242" t="s">
        <v>141</v>
      </c>
      <c r="C2" s="243" t="s">
        <v>157</v>
      </c>
      <c r="D2" s="244" t="s">
        <v>199</v>
      </c>
      <c r="E2" s="245" t="s">
        <v>115</v>
      </c>
      <c r="F2" s="243" t="s">
        <v>158</v>
      </c>
    </row>
    <row r="3" spans="1:8" s="241" customFormat="1" ht="15.75" x14ac:dyDescent="0.2">
      <c r="B3" s="246" t="s">
        <v>159</v>
      </c>
      <c r="C3" s="246" t="s">
        <v>160</v>
      </c>
      <c r="D3" s="246" t="s">
        <v>161</v>
      </c>
      <c r="E3" s="246" t="s">
        <v>162</v>
      </c>
      <c r="F3" s="246" t="s">
        <v>163</v>
      </c>
    </row>
    <row r="4" spans="1:8" s="241" customFormat="1" ht="18.75" x14ac:dyDescent="0.2">
      <c r="B4" s="253">
        <v>1</v>
      </c>
      <c r="C4" s="255" t="s">
        <v>193</v>
      </c>
      <c r="D4" s="254" t="s">
        <v>200</v>
      </c>
      <c r="E4" s="256" t="s">
        <v>196</v>
      </c>
      <c r="F4" s="257">
        <v>4</v>
      </c>
    </row>
    <row r="5" spans="1:8" s="241" customFormat="1" ht="18.75" x14ac:dyDescent="0.2">
      <c r="B5" s="253">
        <v>2</v>
      </c>
      <c r="C5" s="255" t="s">
        <v>201</v>
      </c>
      <c r="D5" s="254" t="s">
        <v>206</v>
      </c>
      <c r="E5" s="256" t="s">
        <v>164</v>
      </c>
      <c r="F5" s="257">
        <v>2</v>
      </c>
    </row>
    <row r="6" spans="1:8" s="241" customFormat="1" ht="18.75" x14ac:dyDescent="0.2">
      <c r="B6" s="253">
        <v>3</v>
      </c>
      <c r="C6" s="255" t="s">
        <v>194</v>
      </c>
      <c r="D6" s="254" t="s">
        <v>200</v>
      </c>
      <c r="E6" s="256" t="s">
        <v>164</v>
      </c>
      <c r="F6" s="257">
        <v>24</v>
      </c>
    </row>
    <row r="7" spans="1:8" s="241" customFormat="1" ht="37.5" x14ac:dyDescent="0.2">
      <c r="B7" s="253">
        <v>4</v>
      </c>
      <c r="C7" s="255" t="s">
        <v>202</v>
      </c>
      <c r="D7" s="254" t="s">
        <v>206</v>
      </c>
      <c r="E7" s="256" t="s">
        <v>164</v>
      </c>
      <c r="F7" s="257">
        <v>4</v>
      </c>
    </row>
    <row r="8" spans="1:8" s="241" customFormat="1" ht="37.5" x14ac:dyDescent="0.2">
      <c r="B8" s="253">
        <v>5</v>
      </c>
      <c r="C8" s="255" t="s">
        <v>203</v>
      </c>
      <c r="D8" s="254" t="s">
        <v>206</v>
      </c>
      <c r="E8" s="256" t="s">
        <v>164</v>
      </c>
      <c r="F8" s="257">
        <v>2</v>
      </c>
    </row>
    <row r="9" spans="1:8" s="241" customFormat="1" ht="18.75" x14ac:dyDescent="0.2">
      <c r="B9" s="253">
        <v>6</v>
      </c>
      <c r="C9" s="255" t="s">
        <v>204</v>
      </c>
      <c r="D9" s="254" t="s">
        <v>206</v>
      </c>
      <c r="E9" s="256" t="s">
        <v>164</v>
      </c>
      <c r="F9" s="257">
        <v>4</v>
      </c>
    </row>
    <row r="10" spans="1:8" s="241" customFormat="1" ht="18.75" x14ac:dyDescent="0.2">
      <c r="B10" s="253">
        <v>7</v>
      </c>
      <c r="C10" s="255" t="s">
        <v>195</v>
      </c>
      <c r="D10" s="254" t="s">
        <v>200</v>
      </c>
      <c r="E10" s="256" t="s">
        <v>164</v>
      </c>
      <c r="F10" s="257">
        <v>24</v>
      </c>
    </row>
    <row r="11" spans="1:8" s="241" customFormat="1" ht="18.75" x14ac:dyDescent="0.2">
      <c r="B11" s="253">
        <v>8</v>
      </c>
      <c r="C11" s="255" t="s">
        <v>207</v>
      </c>
      <c r="D11" s="254" t="s">
        <v>200</v>
      </c>
      <c r="E11" s="256" t="s">
        <v>192</v>
      </c>
      <c r="F11" s="257">
        <v>5</v>
      </c>
    </row>
    <row r="12" spans="1:8" s="241" customFormat="1" ht="18.75" x14ac:dyDescent="0.2">
      <c r="B12" s="253">
        <v>9</v>
      </c>
      <c r="C12" s="255" t="s">
        <v>166</v>
      </c>
      <c r="D12" s="254" t="s">
        <v>200</v>
      </c>
      <c r="E12" s="256" t="s">
        <v>189</v>
      </c>
      <c r="F12" s="257">
        <v>20</v>
      </c>
    </row>
    <row r="13" spans="1:8" s="241" customFormat="1" ht="37.5" x14ac:dyDescent="0.2">
      <c r="B13" s="253">
        <v>10</v>
      </c>
      <c r="C13" s="255" t="s">
        <v>208</v>
      </c>
      <c r="D13" s="254" t="s">
        <v>206</v>
      </c>
      <c r="E13" s="256" t="s">
        <v>164</v>
      </c>
      <c r="F13" s="257">
        <v>1</v>
      </c>
    </row>
    <row r="14" spans="1:8" s="241" customFormat="1" ht="37.5" x14ac:dyDescent="0.2">
      <c r="B14" s="253">
        <v>11</v>
      </c>
      <c r="C14" s="255" t="s">
        <v>209</v>
      </c>
      <c r="D14" s="254" t="s">
        <v>206</v>
      </c>
      <c r="E14" s="256" t="s">
        <v>164</v>
      </c>
      <c r="F14" s="257">
        <v>2</v>
      </c>
    </row>
    <row r="15" spans="1:8" s="241" customFormat="1" ht="37.5" x14ac:dyDescent="0.2">
      <c r="B15" s="253">
        <v>12</v>
      </c>
      <c r="C15" s="255" t="s">
        <v>210</v>
      </c>
      <c r="D15" s="254" t="s">
        <v>206</v>
      </c>
      <c r="E15" s="256" t="s">
        <v>164</v>
      </c>
      <c r="F15" s="257">
        <v>1</v>
      </c>
    </row>
    <row r="16" spans="1:8" s="241" customFormat="1" ht="37.5" x14ac:dyDescent="0.2">
      <c r="B16" s="253">
        <v>13</v>
      </c>
      <c r="C16" s="255" t="s">
        <v>211</v>
      </c>
      <c r="D16" s="254" t="s">
        <v>206</v>
      </c>
      <c r="E16" s="256" t="s">
        <v>164</v>
      </c>
      <c r="F16" s="257">
        <v>3</v>
      </c>
    </row>
    <row r="17" spans="2:6" s="241" customFormat="1" ht="37.5" x14ac:dyDescent="0.2">
      <c r="B17" s="253">
        <v>14</v>
      </c>
      <c r="C17" s="255" t="s">
        <v>212</v>
      </c>
      <c r="D17" s="254" t="s">
        <v>206</v>
      </c>
      <c r="E17" s="256" t="s">
        <v>164</v>
      </c>
      <c r="F17" s="257">
        <v>1</v>
      </c>
    </row>
    <row r="18" spans="2:6" s="241" customFormat="1" ht="18.75" x14ac:dyDescent="0.2">
      <c r="B18" s="253">
        <v>15</v>
      </c>
      <c r="C18" s="255" t="s">
        <v>213</v>
      </c>
      <c r="D18" s="254" t="s">
        <v>206</v>
      </c>
      <c r="E18" s="256" t="s">
        <v>164</v>
      </c>
      <c r="F18" s="257">
        <v>2</v>
      </c>
    </row>
    <row r="19" spans="2:6" s="241" customFormat="1" ht="18.75" x14ac:dyDescent="0.2">
      <c r="B19" s="253">
        <v>16</v>
      </c>
      <c r="C19" s="255" t="s">
        <v>214</v>
      </c>
      <c r="D19" s="254" t="s">
        <v>200</v>
      </c>
      <c r="E19" s="256" t="s">
        <v>189</v>
      </c>
      <c r="F19" s="257">
        <v>8</v>
      </c>
    </row>
    <row r="20" spans="2:6" s="241" customFormat="1" ht="37.5" x14ac:dyDescent="0.2">
      <c r="B20" s="253">
        <v>17</v>
      </c>
      <c r="C20" s="255" t="s">
        <v>215</v>
      </c>
      <c r="D20" s="254" t="s">
        <v>200</v>
      </c>
      <c r="E20" s="256" t="s">
        <v>164</v>
      </c>
      <c r="F20" s="257">
        <v>20</v>
      </c>
    </row>
    <row r="21" spans="2:6" s="241" customFormat="1" ht="37.5" x14ac:dyDescent="0.2">
      <c r="B21" s="253">
        <v>18</v>
      </c>
      <c r="C21" s="255" t="s">
        <v>216</v>
      </c>
      <c r="D21" s="254" t="s">
        <v>200</v>
      </c>
      <c r="E21" s="256" t="s">
        <v>189</v>
      </c>
      <c r="F21" s="257">
        <v>100</v>
      </c>
    </row>
    <row r="22" spans="2:6" s="241" customFormat="1" ht="18.75" x14ac:dyDescent="0.2">
      <c r="B22" s="253">
        <v>19</v>
      </c>
      <c r="C22" s="255" t="s">
        <v>217</v>
      </c>
      <c r="D22" s="254" t="s">
        <v>200</v>
      </c>
      <c r="E22" s="256" t="s">
        <v>164</v>
      </c>
      <c r="F22" s="257">
        <v>10</v>
      </c>
    </row>
    <row r="23" spans="2:6" s="241" customFormat="1" ht="18.75" x14ac:dyDescent="0.2">
      <c r="B23" s="253">
        <v>20</v>
      </c>
      <c r="C23" s="255" t="s">
        <v>218</v>
      </c>
      <c r="D23" s="254" t="s">
        <v>200</v>
      </c>
      <c r="E23" s="256" t="s">
        <v>164</v>
      </c>
      <c r="F23" s="257">
        <v>10</v>
      </c>
    </row>
    <row r="24" spans="2:6" s="241" customFormat="1" ht="18.75" x14ac:dyDescent="0.2">
      <c r="B24" s="253">
        <v>21</v>
      </c>
      <c r="C24" s="255" t="s">
        <v>219</v>
      </c>
      <c r="D24" s="254" t="s">
        <v>200</v>
      </c>
      <c r="E24" s="256" t="s">
        <v>164</v>
      </c>
      <c r="F24" s="257">
        <v>10</v>
      </c>
    </row>
    <row r="25" spans="2:6" s="241" customFormat="1" ht="18.75" x14ac:dyDescent="0.2">
      <c r="B25" s="253">
        <v>22</v>
      </c>
      <c r="C25" s="255" t="s">
        <v>220</v>
      </c>
      <c r="D25" s="254" t="s">
        <v>200</v>
      </c>
      <c r="E25" s="256" t="s">
        <v>164</v>
      </c>
      <c r="F25" s="257">
        <v>10</v>
      </c>
    </row>
    <row r="26" spans="2:6" s="241" customFormat="1" ht="18.75" x14ac:dyDescent="0.2">
      <c r="B26" s="253">
        <v>23</v>
      </c>
      <c r="C26" s="255" t="s">
        <v>221</v>
      </c>
      <c r="D26" s="254" t="s">
        <v>200</v>
      </c>
      <c r="E26" s="256" t="s">
        <v>164</v>
      </c>
      <c r="F26" s="257">
        <v>10</v>
      </c>
    </row>
    <row r="27" spans="2:6" s="241" customFormat="1" ht="18.75" x14ac:dyDescent="0.2">
      <c r="B27" s="253">
        <v>24</v>
      </c>
      <c r="C27" s="255" t="s">
        <v>222</v>
      </c>
      <c r="D27" s="254" t="s">
        <v>200</v>
      </c>
      <c r="E27" s="256" t="s">
        <v>164</v>
      </c>
      <c r="F27" s="257">
        <v>10</v>
      </c>
    </row>
    <row r="28" spans="2:6" s="241" customFormat="1" ht="18.75" x14ac:dyDescent="0.2">
      <c r="B28" s="253">
        <v>25</v>
      </c>
      <c r="C28" s="255" t="s">
        <v>205</v>
      </c>
      <c r="D28" s="254" t="s">
        <v>206</v>
      </c>
      <c r="E28" s="256" t="s">
        <v>190</v>
      </c>
      <c r="F28" s="257">
        <v>10</v>
      </c>
    </row>
    <row r="29" spans="2:6" s="241" customFormat="1" ht="18.75" x14ac:dyDescent="0.2">
      <c r="B29" s="253">
        <v>26</v>
      </c>
      <c r="C29" s="255" t="s">
        <v>167</v>
      </c>
      <c r="D29" s="254" t="s">
        <v>200</v>
      </c>
      <c r="E29" s="256" t="s">
        <v>164</v>
      </c>
      <c r="F29" s="257">
        <v>20</v>
      </c>
    </row>
    <row r="30" spans="2:6" s="241" customFormat="1" ht="18.75" x14ac:dyDescent="0.2">
      <c r="B30" s="253">
        <v>27</v>
      </c>
      <c r="C30" s="255" t="s">
        <v>168</v>
      </c>
      <c r="D30" s="254" t="s">
        <v>200</v>
      </c>
      <c r="E30" s="256" t="s">
        <v>116</v>
      </c>
      <c r="F30" s="257">
        <v>8</v>
      </c>
    </row>
    <row r="31" spans="2:6" s="241" customFormat="1" ht="18.75" x14ac:dyDescent="0.2">
      <c r="B31" s="253">
        <v>28</v>
      </c>
      <c r="C31" s="255" t="s">
        <v>169</v>
      </c>
      <c r="D31" s="254" t="s">
        <v>200</v>
      </c>
      <c r="E31" s="256" t="s">
        <v>164</v>
      </c>
      <c r="F31" s="257">
        <v>12</v>
      </c>
    </row>
    <row r="32" spans="2:6" s="241" customFormat="1" ht="18.75" x14ac:dyDescent="0.2">
      <c r="B32" s="253">
        <v>29</v>
      </c>
      <c r="C32" s="255" t="s">
        <v>223</v>
      </c>
      <c r="D32" s="254" t="s">
        <v>200</v>
      </c>
      <c r="E32" s="256" t="s">
        <v>189</v>
      </c>
      <c r="F32" s="257">
        <v>10</v>
      </c>
    </row>
    <row r="33" spans="2:6" s="241" customFormat="1" ht="18.75" x14ac:dyDescent="0.2">
      <c r="B33" s="253">
        <v>30</v>
      </c>
      <c r="C33" s="255" t="s">
        <v>170</v>
      </c>
      <c r="D33" s="254" t="s">
        <v>200</v>
      </c>
      <c r="E33" s="256" t="s">
        <v>116</v>
      </c>
      <c r="F33" s="257">
        <v>10</v>
      </c>
    </row>
    <row r="34" spans="2:6" s="241" customFormat="1" ht="18.75" x14ac:dyDescent="0.2">
      <c r="B34" s="253">
        <v>31</v>
      </c>
      <c r="C34" s="255" t="s">
        <v>171</v>
      </c>
      <c r="D34" s="254" t="s">
        <v>200</v>
      </c>
      <c r="E34" s="256" t="s">
        <v>116</v>
      </c>
      <c r="F34" s="257">
        <v>10</v>
      </c>
    </row>
    <row r="35" spans="2:6" s="241" customFormat="1" ht="18.75" x14ac:dyDescent="0.2">
      <c r="B35" s="253">
        <v>32</v>
      </c>
      <c r="C35" s="255" t="s">
        <v>172</v>
      </c>
      <c r="D35" s="254" t="s">
        <v>200</v>
      </c>
      <c r="E35" s="256" t="s">
        <v>116</v>
      </c>
      <c r="F35" s="257">
        <v>10</v>
      </c>
    </row>
    <row r="36" spans="2:6" s="241" customFormat="1" ht="18.75" x14ac:dyDescent="0.2">
      <c r="B36" s="253">
        <v>33</v>
      </c>
      <c r="C36" s="255" t="s">
        <v>173</v>
      </c>
      <c r="D36" s="254" t="s">
        <v>200</v>
      </c>
      <c r="E36" s="256" t="s">
        <v>116</v>
      </c>
      <c r="F36" s="257">
        <v>10</v>
      </c>
    </row>
    <row r="37" spans="2:6" s="241" customFormat="1" ht="18.75" x14ac:dyDescent="0.2">
      <c r="B37" s="253">
        <v>34</v>
      </c>
      <c r="C37" s="255" t="s">
        <v>174</v>
      </c>
      <c r="D37" s="254" t="s">
        <v>200</v>
      </c>
      <c r="E37" s="256" t="s">
        <v>165</v>
      </c>
      <c r="F37" s="257">
        <v>2</v>
      </c>
    </row>
    <row r="38" spans="2:6" s="241" customFormat="1" ht="18.75" x14ac:dyDescent="0.2">
      <c r="B38" s="253">
        <v>35</v>
      </c>
      <c r="C38" s="255" t="s">
        <v>175</v>
      </c>
      <c r="D38" s="254" t="s">
        <v>200</v>
      </c>
      <c r="E38" s="256" t="s">
        <v>191</v>
      </c>
      <c r="F38" s="257">
        <v>20</v>
      </c>
    </row>
    <row r="39" spans="2:6" s="241" customFormat="1" ht="18.75" x14ac:dyDescent="0.2">
      <c r="B39" s="253">
        <v>36</v>
      </c>
      <c r="C39" s="255" t="s">
        <v>176</v>
      </c>
      <c r="D39" s="254" t="s">
        <v>200</v>
      </c>
      <c r="E39" s="256" t="s">
        <v>191</v>
      </c>
      <c r="F39" s="257">
        <v>40</v>
      </c>
    </row>
    <row r="40" spans="2:6" s="241" customFormat="1" ht="18.75" x14ac:dyDescent="0.2">
      <c r="B40" s="253">
        <v>37</v>
      </c>
      <c r="C40" s="255" t="s">
        <v>177</v>
      </c>
      <c r="D40" s="254" t="s">
        <v>200</v>
      </c>
      <c r="E40" s="256" t="s">
        <v>191</v>
      </c>
      <c r="F40" s="257">
        <v>20</v>
      </c>
    </row>
    <row r="41" spans="2:6" s="241" customFormat="1" ht="18.75" x14ac:dyDescent="0.2">
      <c r="B41" s="253">
        <v>38</v>
      </c>
      <c r="C41" s="255" t="s">
        <v>178</v>
      </c>
      <c r="D41" s="254" t="s">
        <v>200</v>
      </c>
      <c r="E41" s="256" t="s">
        <v>191</v>
      </c>
      <c r="F41" s="257">
        <v>40</v>
      </c>
    </row>
    <row r="42" spans="2:6" s="241" customFormat="1" ht="18.75" x14ac:dyDescent="0.2">
      <c r="B42" s="253">
        <v>39</v>
      </c>
      <c r="C42" s="255" t="s">
        <v>179</v>
      </c>
      <c r="D42" s="254" t="s">
        <v>200</v>
      </c>
      <c r="E42" s="256" t="s">
        <v>191</v>
      </c>
      <c r="F42" s="257">
        <v>20</v>
      </c>
    </row>
    <row r="43" spans="2:6" s="241" customFormat="1" ht="18.75" x14ac:dyDescent="0.2">
      <c r="B43" s="253">
        <v>40</v>
      </c>
      <c r="C43" s="255" t="s">
        <v>180</v>
      </c>
      <c r="D43" s="254" t="s">
        <v>200</v>
      </c>
      <c r="E43" s="256" t="s">
        <v>191</v>
      </c>
      <c r="F43" s="257">
        <v>40</v>
      </c>
    </row>
    <row r="44" spans="2:6" s="252" customFormat="1" ht="30" customHeight="1" x14ac:dyDescent="0.2">
      <c r="B44" s="253">
        <v>41</v>
      </c>
      <c r="C44" s="255" t="s">
        <v>181</v>
      </c>
      <c r="D44" s="254" t="s">
        <v>200</v>
      </c>
      <c r="E44" s="256" t="s">
        <v>191</v>
      </c>
      <c r="F44" s="257">
        <v>20</v>
      </c>
    </row>
    <row r="45" spans="2:6" s="252" customFormat="1" ht="30" customHeight="1" x14ac:dyDescent="0.2">
      <c r="B45" s="253">
        <v>42</v>
      </c>
      <c r="C45" s="255" t="s">
        <v>182</v>
      </c>
      <c r="D45" s="254" t="s">
        <v>200</v>
      </c>
      <c r="E45" s="256" t="s">
        <v>191</v>
      </c>
      <c r="F45" s="257">
        <v>40</v>
      </c>
    </row>
    <row r="46" spans="2:6" s="252" customFormat="1" ht="30" customHeight="1" x14ac:dyDescent="0.2">
      <c r="B46" s="253">
        <v>43</v>
      </c>
      <c r="C46" s="255" t="s">
        <v>183</v>
      </c>
      <c r="D46" s="254" t="s">
        <v>200</v>
      </c>
      <c r="E46" s="256" t="s">
        <v>191</v>
      </c>
      <c r="F46" s="257">
        <v>40</v>
      </c>
    </row>
    <row r="47" spans="2:6" s="252" customFormat="1" ht="30" customHeight="1" x14ac:dyDescent="0.2">
      <c r="B47" s="253">
        <v>44</v>
      </c>
      <c r="C47" s="255" t="s">
        <v>184</v>
      </c>
      <c r="D47" s="254" t="s">
        <v>200</v>
      </c>
      <c r="E47" s="256" t="s">
        <v>191</v>
      </c>
      <c r="F47" s="257">
        <v>20</v>
      </c>
    </row>
    <row r="48" spans="2:6" s="252" customFormat="1" ht="30" customHeight="1" x14ac:dyDescent="0.2">
      <c r="B48" s="253">
        <v>45</v>
      </c>
      <c r="C48" s="255" t="s">
        <v>185</v>
      </c>
      <c r="D48" s="254" t="s">
        <v>200</v>
      </c>
      <c r="E48" s="256" t="s">
        <v>191</v>
      </c>
      <c r="F48" s="257">
        <v>20</v>
      </c>
    </row>
    <row r="49" spans="2:6" s="252" customFormat="1" ht="30" customHeight="1" x14ac:dyDescent="0.2">
      <c r="B49" s="253">
        <v>46</v>
      </c>
      <c r="C49" s="255" t="s">
        <v>186</v>
      </c>
      <c r="D49" s="254" t="s">
        <v>200</v>
      </c>
      <c r="E49" s="256" t="s">
        <v>191</v>
      </c>
      <c r="F49" s="257">
        <v>20</v>
      </c>
    </row>
    <row r="50" spans="2:6" s="252" customFormat="1" ht="30" customHeight="1" x14ac:dyDescent="0.2">
      <c r="B50" s="253">
        <v>47</v>
      </c>
      <c r="C50" s="255" t="s">
        <v>187</v>
      </c>
      <c r="D50" s="254" t="s">
        <v>200</v>
      </c>
      <c r="E50" s="256" t="s">
        <v>189</v>
      </c>
      <c r="F50" s="257">
        <v>25</v>
      </c>
    </row>
    <row r="51" spans="2:6" s="252" customFormat="1" ht="30" customHeight="1" x14ac:dyDescent="0.2">
      <c r="B51" s="253">
        <v>48</v>
      </c>
      <c r="C51" s="255" t="s">
        <v>188</v>
      </c>
      <c r="D51" s="254" t="s">
        <v>200</v>
      </c>
      <c r="E51" s="256" t="s">
        <v>116</v>
      </c>
      <c r="F51" s="257">
        <v>4</v>
      </c>
    </row>
    <row r="52" spans="2:6" s="252" customFormat="1" ht="30" customHeight="1" x14ac:dyDescent="0.2">
      <c r="B52" s="253">
        <v>49</v>
      </c>
      <c r="C52" s="255" t="s">
        <v>224</v>
      </c>
      <c r="D52" s="254" t="s">
        <v>200</v>
      </c>
      <c r="E52" s="256" t="s">
        <v>189</v>
      </c>
      <c r="F52" s="257">
        <v>10</v>
      </c>
    </row>
    <row r="53" spans="2:6" s="252" customFormat="1" ht="30" customHeight="1" x14ac:dyDescent="0.2">
      <c r="B53" s="253">
        <v>50</v>
      </c>
      <c r="C53" s="255" t="s">
        <v>225</v>
      </c>
      <c r="D53" s="254" t="s">
        <v>200</v>
      </c>
      <c r="E53" s="256" t="s">
        <v>164</v>
      </c>
      <c r="F53" s="257">
        <v>2</v>
      </c>
    </row>
    <row r="54" spans="2:6" s="252" customFormat="1" ht="30" customHeight="1" x14ac:dyDescent="0.2">
      <c r="B54" s="253">
        <v>51</v>
      </c>
      <c r="C54" s="255" t="s">
        <v>226</v>
      </c>
      <c r="D54" s="254" t="s">
        <v>200</v>
      </c>
      <c r="E54" s="256" t="s">
        <v>164</v>
      </c>
      <c r="F54" s="257">
        <v>2</v>
      </c>
    </row>
    <row r="55" spans="2:6" s="252" customFormat="1" ht="30" customHeight="1" x14ac:dyDescent="0.2">
      <c r="B55" s="253">
        <v>52</v>
      </c>
      <c r="C55" s="255" t="s">
        <v>227</v>
      </c>
      <c r="D55" s="254" t="s">
        <v>200</v>
      </c>
      <c r="E55" s="256" t="s">
        <v>164</v>
      </c>
      <c r="F55" s="257">
        <v>2</v>
      </c>
    </row>
    <row r="56" spans="2:6" s="252" customFormat="1" ht="30" customHeight="1" x14ac:dyDescent="0.2">
      <c r="B56" s="253">
        <v>53</v>
      </c>
      <c r="C56" s="255" t="s">
        <v>228</v>
      </c>
      <c r="D56" s="254" t="s">
        <v>200</v>
      </c>
      <c r="E56" s="256" t="s">
        <v>164</v>
      </c>
      <c r="F56" s="257">
        <v>2</v>
      </c>
    </row>
    <row r="57" spans="2:6" s="252" customFormat="1" ht="30" customHeight="1" x14ac:dyDescent="0.2">
      <c r="B57" s="253">
        <v>54</v>
      </c>
      <c r="C57" s="255" t="s">
        <v>229</v>
      </c>
      <c r="D57" s="254" t="s">
        <v>200</v>
      </c>
      <c r="E57" s="256" t="s">
        <v>197</v>
      </c>
      <c r="F57" s="257">
        <v>200</v>
      </c>
    </row>
    <row r="58" spans="2:6" s="252" customFormat="1" ht="30" customHeight="1" x14ac:dyDescent="0.2">
      <c r="B58" s="253">
        <v>55</v>
      </c>
      <c r="C58" s="255" t="s">
        <v>230</v>
      </c>
      <c r="D58" s="254" t="s">
        <v>200</v>
      </c>
      <c r="E58" s="256" t="s">
        <v>197</v>
      </c>
      <c r="F58" s="257">
        <v>100</v>
      </c>
    </row>
    <row r="59" spans="2:6" s="252" customFormat="1" ht="30" customHeight="1" x14ac:dyDescent="0.2">
      <c r="B59" s="253">
        <v>56</v>
      </c>
      <c r="C59" s="255" t="s">
        <v>231</v>
      </c>
      <c r="D59" s="254" t="s">
        <v>200</v>
      </c>
      <c r="E59" s="256" t="s">
        <v>197</v>
      </c>
      <c r="F59" s="257">
        <v>100</v>
      </c>
    </row>
    <row r="60" spans="2:6" s="252" customFormat="1" ht="30" customHeight="1" x14ac:dyDescent="0.2">
      <c r="B60" s="253">
        <v>57</v>
      </c>
      <c r="C60" s="255" t="s">
        <v>232</v>
      </c>
      <c r="D60" s="254" t="s">
        <v>200</v>
      </c>
      <c r="E60" s="256" t="s">
        <v>189</v>
      </c>
      <c r="F60" s="257">
        <v>10</v>
      </c>
    </row>
    <row r="61" spans="2:6" s="252" customFormat="1" ht="30" customHeight="1" x14ac:dyDescent="0.2">
      <c r="B61" s="253">
        <v>58</v>
      </c>
      <c r="C61" s="255" t="s">
        <v>233</v>
      </c>
      <c r="D61" s="254" t="s">
        <v>200</v>
      </c>
      <c r="E61" s="256" t="s">
        <v>189</v>
      </c>
      <c r="F61" s="257">
        <v>10</v>
      </c>
    </row>
    <row r="62" spans="2:6" s="252" customFormat="1" ht="30" customHeight="1" x14ac:dyDescent="0.2">
      <c r="B62" s="253">
        <v>59</v>
      </c>
      <c r="C62" s="255" t="s">
        <v>234</v>
      </c>
      <c r="D62" s="254" t="s">
        <v>200</v>
      </c>
      <c r="E62" s="256" t="s">
        <v>197</v>
      </c>
      <c r="F62" s="257">
        <v>50</v>
      </c>
    </row>
    <row r="63" spans="2:6" s="252" customFormat="1" ht="30" customHeight="1" x14ac:dyDescent="0.2">
      <c r="B63" s="253">
        <v>60</v>
      </c>
      <c r="C63" s="255" t="s">
        <v>235</v>
      </c>
      <c r="D63" s="254" t="s">
        <v>200</v>
      </c>
      <c r="E63" s="256" t="s">
        <v>197</v>
      </c>
      <c r="F63" s="257">
        <v>50</v>
      </c>
    </row>
    <row r="64" spans="2:6" s="252" customFormat="1" ht="30" customHeight="1" x14ac:dyDescent="0.2">
      <c r="B64" s="253">
        <v>61</v>
      </c>
      <c r="C64" s="255" t="s">
        <v>236</v>
      </c>
      <c r="D64" s="254" t="s">
        <v>200</v>
      </c>
      <c r="E64" s="256" t="s">
        <v>197</v>
      </c>
      <c r="F64" s="257">
        <v>50</v>
      </c>
    </row>
    <row r="65" spans="2:6" s="252" customFormat="1" ht="30" customHeight="1" x14ac:dyDescent="0.2">
      <c r="B65" s="253">
        <v>62</v>
      </c>
      <c r="C65" s="255" t="s">
        <v>237</v>
      </c>
      <c r="D65" s="254" t="s">
        <v>200</v>
      </c>
      <c r="E65" s="256" t="s">
        <v>116</v>
      </c>
      <c r="F65" s="257">
        <v>1</v>
      </c>
    </row>
    <row r="66" spans="2:6" s="252" customFormat="1" ht="30" customHeight="1" x14ac:dyDescent="0.2">
      <c r="B66" s="253">
        <v>63</v>
      </c>
      <c r="C66" s="255" t="s">
        <v>238</v>
      </c>
      <c r="D66" s="254" t="s">
        <v>200</v>
      </c>
      <c r="E66" s="256" t="s">
        <v>116</v>
      </c>
      <c r="F66" s="257">
        <v>1</v>
      </c>
    </row>
    <row r="67" spans="2:6" s="252" customFormat="1" ht="30" customHeight="1" x14ac:dyDescent="0.2">
      <c r="B67" s="253">
        <v>64</v>
      </c>
      <c r="C67" s="255" t="s">
        <v>239</v>
      </c>
      <c r="D67" s="254" t="str">
        <f>D66</f>
        <v>kUZS</v>
      </c>
      <c r="E67" s="256" t="s">
        <v>116</v>
      </c>
      <c r="F67" s="257">
        <v>2</v>
      </c>
    </row>
    <row r="68" spans="2:6" s="252" customFormat="1" ht="30" customHeight="1" x14ac:dyDescent="0.2">
      <c r="B68" s="253">
        <v>65</v>
      </c>
      <c r="C68" s="255" t="s">
        <v>240</v>
      </c>
      <c r="D68" s="254" t="str">
        <f>D67</f>
        <v>kUZS</v>
      </c>
      <c r="E68" s="256" t="s">
        <v>116</v>
      </c>
      <c r="F68" s="257">
        <v>1</v>
      </c>
    </row>
    <row r="69" spans="2:6" s="252" customFormat="1" ht="30" customHeight="1" x14ac:dyDescent="0.2">
      <c r="B69" s="253">
        <v>66</v>
      </c>
      <c r="C69" s="255" t="s">
        <v>174</v>
      </c>
      <c r="D69" s="254"/>
      <c r="E69" s="256" t="str">
        <f>E68</f>
        <v>шт</v>
      </c>
      <c r="F69" s="257">
        <v>1</v>
      </c>
    </row>
    <row r="70" spans="2:6" ht="18.75" x14ac:dyDescent="0.3">
      <c r="B70" s="250"/>
      <c r="C70" s="251" t="s">
        <v>198</v>
      </c>
      <c r="D70" s="248"/>
      <c r="E70" s="249"/>
      <c r="F70" s="247"/>
    </row>
    <row r="71" spans="2:6" x14ac:dyDescent="0.3">
      <c r="B71" s="237"/>
      <c r="C71" s="237"/>
      <c r="D71" s="237"/>
      <c r="E71" s="237"/>
      <c r="F71" s="237"/>
    </row>
    <row r="72" spans="2:6" ht="31.5" x14ac:dyDescent="0.3">
      <c r="B72" s="242" t="s">
        <v>141</v>
      </c>
      <c r="C72" s="243" t="s">
        <v>157</v>
      </c>
      <c r="D72" s="244" t="s">
        <v>199</v>
      </c>
      <c r="E72" s="245" t="s">
        <v>115</v>
      </c>
      <c r="F72" s="243" t="s">
        <v>158</v>
      </c>
    </row>
    <row r="73" spans="2:6" x14ac:dyDescent="0.3">
      <c r="B73" s="246" t="s">
        <v>159</v>
      </c>
      <c r="C73" s="246" t="s">
        <v>160</v>
      </c>
      <c r="D73" s="246" t="s">
        <v>161</v>
      </c>
      <c r="E73" s="246" t="s">
        <v>162</v>
      </c>
      <c r="F73" s="246" t="s">
        <v>163</v>
      </c>
    </row>
    <row r="74" spans="2:6" ht="18.75" x14ac:dyDescent="0.3">
      <c r="B74" s="253">
        <v>1</v>
      </c>
      <c r="C74" s="255" t="s">
        <v>166</v>
      </c>
      <c r="D74" s="254" t="s">
        <v>200</v>
      </c>
      <c r="E74" s="256" t="s">
        <v>189</v>
      </c>
      <c r="F74" s="484">
        <v>10</v>
      </c>
    </row>
    <row r="75" spans="2:6" ht="18.75" x14ac:dyDescent="0.3">
      <c r="B75" s="253">
        <v>18</v>
      </c>
      <c r="C75" s="255" t="s">
        <v>241</v>
      </c>
      <c r="D75" s="254" t="s">
        <v>200</v>
      </c>
      <c r="E75" s="256" t="s">
        <v>164</v>
      </c>
      <c r="F75" s="484">
        <v>6</v>
      </c>
    </row>
    <row r="76" spans="2:6" ht="18.75" x14ac:dyDescent="0.3">
      <c r="B76" s="253">
        <v>19</v>
      </c>
      <c r="C76" s="255" t="s">
        <v>242</v>
      </c>
      <c r="D76" s="254" t="s">
        <v>200</v>
      </c>
      <c r="E76" s="256" t="s">
        <v>164</v>
      </c>
      <c r="F76" s="484">
        <v>10</v>
      </c>
    </row>
    <row r="77" spans="2:6" ht="18.75" x14ac:dyDescent="0.3">
      <c r="B77" s="253">
        <v>20</v>
      </c>
      <c r="C77" s="255" t="s">
        <v>243</v>
      </c>
      <c r="D77" s="254" t="s">
        <v>200</v>
      </c>
      <c r="E77" s="256" t="s">
        <v>164</v>
      </c>
      <c r="F77" s="484">
        <v>2</v>
      </c>
    </row>
    <row r="78" spans="2:6" ht="18.75" x14ac:dyDescent="0.3">
      <c r="B78" s="250"/>
      <c r="C78" s="251" t="s">
        <v>198</v>
      </c>
      <c r="D78" s="248"/>
      <c r="E78" s="249"/>
      <c r="F78" s="247"/>
    </row>
  </sheetData>
  <phoneticPr fontId="1" type="noConversion"/>
  <conditionalFormatting sqref="B2:E2 B3:F69">
    <cfRule type="expression" dxfId="87" priority="25" stopIfTrue="1">
      <formula>IF(#REF!="No Color",TRUE,FALSE)</formula>
    </cfRule>
    <cfRule type="expression" dxfId="86" priority="26" stopIfTrue="1">
      <formula>IF(#REF!="Red",TRUE,FALSE)</formula>
    </cfRule>
    <cfRule type="expression" dxfId="85" priority="27" stopIfTrue="1">
      <formula>IF(#REF!="Green",TRUE,FALSE)</formula>
    </cfRule>
  </conditionalFormatting>
  <conditionalFormatting sqref="F2 B4:B69">
    <cfRule type="expression" dxfId="84" priority="22" stopIfTrue="1">
      <formula>IF(#REF!="No Color",TRUE,FALSE)</formula>
    </cfRule>
    <cfRule type="expression" dxfId="83" priority="23" stopIfTrue="1">
      <formula>IF(#REF!="Red",TRUE,FALSE)</formula>
    </cfRule>
    <cfRule type="expression" dxfId="82" priority="24" stopIfTrue="1">
      <formula>IF(#REF!="Green",TRUE,FALSE)</formula>
    </cfRule>
  </conditionalFormatting>
  <conditionalFormatting sqref="B72:E72 B73:F77">
    <cfRule type="expression" dxfId="21" priority="4" stopIfTrue="1">
      <formula>IF(#REF!="No Color",TRUE,FALSE)</formula>
    </cfRule>
    <cfRule type="expression" dxfId="20" priority="5" stopIfTrue="1">
      <formula>IF(#REF!="Red",TRUE,FALSE)</formula>
    </cfRule>
    <cfRule type="expression" dxfId="19" priority="6" stopIfTrue="1">
      <formula>IF(#REF!="Green",TRUE,FALSE)</formula>
    </cfRule>
  </conditionalFormatting>
  <conditionalFormatting sqref="F72 B74:B77">
    <cfRule type="expression" dxfId="18" priority="1" stopIfTrue="1">
      <formula>IF(#REF!="No Color",TRUE,FALSE)</formula>
    </cfRule>
    <cfRule type="expression" dxfId="17" priority="2" stopIfTrue="1">
      <formula>IF(#REF!="Red",TRUE,FALSE)</formula>
    </cfRule>
    <cfRule type="expression" dxfId="16" priority="3" stopIfTrue="1">
      <formula>IF(#REF!="Green",TRUE,FALSE)</formula>
    </cfRule>
  </conditionalFormatting>
  <printOptions horizontalCentered="1"/>
  <pageMargins left="0.19685039370078741" right="0.19685039370078741" top="0.46" bottom="0.19685039370078741" header="0.38" footer="0.31496062992125984"/>
  <pageSetup paperSize="9" scale="33" fitToHeight="0" orientation="landscape" r:id="rId1"/>
  <headerFooter alignWithMargins="0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8"/>
      <c r="B4" s="448"/>
      <c r="C4" s="448"/>
      <c r="D4" s="448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9" t="s">
        <v>20</v>
      </c>
      <c r="B8" s="449"/>
      <c r="C8" s="449"/>
      <c r="D8" s="449"/>
      <c r="E8" s="36"/>
      <c r="F8" s="449" t="s">
        <v>21</v>
      </c>
      <c r="G8" s="449"/>
      <c r="H8" s="449"/>
      <c r="I8" s="449"/>
      <c r="J8" s="36"/>
      <c r="K8" s="45" t="s">
        <v>17</v>
      </c>
      <c r="L8" s="43"/>
      <c r="M8" s="450" t="s">
        <v>1</v>
      </c>
      <c r="N8" s="451"/>
      <c r="O8" s="47" t="s">
        <v>12</v>
      </c>
      <c r="P8" s="22"/>
      <c r="Q8" s="452">
        <f ca="1">TODAY()</f>
        <v>44298</v>
      </c>
      <c r="R8" s="453"/>
    </row>
    <row r="9" spans="1:25" ht="18" customHeight="1" x14ac:dyDescent="0.2">
      <c r="A9" s="443" t="s">
        <v>1</v>
      </c>
      <c r="B9" s="443"/>
      <c r="C9" s="443"/>
      <c r="D9" s="443"/>
      <c r="E9" s="17"/>
      <c r="F9" s="443" t="s">
        <v>1</v>
      </c>
      <c r="G9" s="443"/>
      <c r="H9" s="443"/>
      <c r="I9" s="42"/>
      <c r="J9" s="41"/>
      <c r="K9" s="46" t="s">
        <v>24</v>
      </c>
      <c r="L9" s="44"/>
      <c r="M9" s="444"/>
      <c r="N9" s="445"/>
      <c r="O9" s="47" t="s">
        <v>13</v>
      </c>
      <c r="P9" s="22"/>
      <c r="Q9" s="446" t="s">
        <v>63</v>
      </c>
      <c r="R9" s="447"/>
    </row>
    <row r="10" spans="1:25" ht="18" customHeight="1" x14ac:dyDescent="0.2">
      <c r="A10" s="443" t="s">
        <v>2</v>
      </c>
      <c r="B10" s="443"/>
      <c r="C10" s="443"/>
      <c r="D10" s="443"/>
      <c r="E10" s="17"/>
      <c r="F10" s="443" t="s">
        <v>2</v>
      </c>
      <c r="G10" s="443"/>
      <c r="H10" s="443"/>
      <c r="I10" s="42"/>
      <c r="J10" s="41"/>
      <c r="K10" s="46" t="s">
        <v>25</v>
      </c>
      <c r="L10" s="44"/>
      <c r="M10" s="444"/>
      <c r="N10" s="445"/>
      <c r="O10" s="47" t="s">
        <v>14</v>
      </c>
      <c r="P10" s="22"/>
      <c r="Q10" s="446" t="s">
        <v>15</v>
      </c>
      <c r="R10" s="447"/>
    </row>
    <row r="11" spans="1:25" ht="18" customHeight="1" x14ac:dyDescent="0.2">
      <c r="A11" s="443" t="s">
        <v>3</v>
      </c>
      <c r="B11" s="443"/>
      <c r="C11" s="443"/>
      <c r="D11" s="443"/>
      <c r="E11" s="17"/>
      <c r="F11" s="443" t="s">
        <v>3</v>
      </c>
      <c r="G11" s="443"/>
      <c r="H11" s="443"/>
      <c r="I11" s="42"/>
      <c r="J11" s="41"/>
      <c r="K11" s="46" t="s">
        <v>18</v>
      </c>
      <c r="L11" s="44"/>
      <c r="M11" s="444"/>
      <c r="N11" s="445"/>
      <c r="O11" s="47" t="s">
        <v>22</v>
      </c>
      <c r="P11" s="22"/>
      <c r="Q11" s="446">
        <v>12345678</v>
      </c>
      <c r="R11" s="447"/>
    </row>
    <row r="12" spans="1:25" ht="18" customHeight="1" x14ac:dyDescent="0.2">
      <c r="A12" s="443" t="s">
        <v>4</v>
      </c>
      <c r="B12" s="443"/>
      <c r="C12" s="443"/>
      <c r="D12" s="443"/>
      <c r="E12" s="17"/>
      <c r="F12" s="443" t="s">
        <v>4</v>
      </c>
      <c r="G12" s="443"/>
      <c r="H12" s="443"/>
      <c r="I12" s="42"/>
      <c r="J12" s="41"/>
      <c r="K12" s="46" t="s">
        <v>19</v>
      </c>
      <c r="L12" s="44"/>
      <c r="M12" s="444"/>
      <c r="N12" s="445"/>
      <c r="O12" s="47" t="s">
        <v>64</v>
      </c>
      <c r="P12" s="22"/>
      <c r="Q12" s="452">
        <f ca="1">Q8+30</f>
        <v>44328</v>
      </c>
      <c r="R12" s="453"/>
    </row>
    <row r="13" spans="1:25" ht="18" customHeight="1" x14ac:dyDescent="0.2">
      <c r="A13" s="443" t="s">
        <v>5</v>
      </c>
      <c r="B13" s="443"/>
      <c r="C13" s="443"/>
      <c r="D13" s="443"/>
      <c r="E13" s="17"/>
      <c r="F13" s="443" t="s">
        <v>5</v>
      </c>
      <c r="G13" s="443"/>
      <c r="H13" s="443"/>
      <c r="I13" s="42"/>
      <c r="J13" s="41"/>
      <c r="K13" s="46" t="s">
        <v>26</v>
      </c>
      <c r="L13" s="44"/>
      <c r="M13" s="444"/>
      <c r="N13" s="445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4" t="s">
        <v>7</v>
      </c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67" t="s">
        <v>6</v>
      </c>
      <c r="P15" s="67" t="s">
        <v>8</v>
      </c>
      <c r="Q15" s="455" t="s">
        <v>9</v>
      </c>
      <c r="R15" s="455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6" t="s">
        <v>74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58">
        <v>2</v>
      </c>
      <c r="P16" s="62" t="e">
        <f t="shared" ref="P16:P33" si="1">IF(ISBLANK(B16),"",INDEX(unit_price,MATCH(B16,product,0)))</f>
        <v>#NAME?</v>
      </c>
      <c r="Q16" s="457" t="e">
        <f t="shared" ref="Q16:Q33" si="2">IF(OR(ISBLANK(O16),O16=0),0,O16*P16)</f>
        <v>#NAME?</v>
      </c>
      <c r="R16" s="457"/>
      <c r="U16" s="458" t="s">
        <v>66</v>
      </c>
      <c r="V16" s="458"/>
      <c r="W16" s="458"/>
      <c r="X16" s="458"/>
      <c r="Y16" s="458"/>
    </row>
    <row r="17" spans="1:25" ht="12.95" customHeight="1" x14ac:dyDescent="0.2">
      <c r="A17" s="58" t="e">
        <f t="shared" si="0"/>
        <v>#NAME?</v>
      </c>
      <c r="B17" s="456" t="s">
        <v>75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58">
        <v>3</v>
      </c>
      <c r="P17" s="62" t="e">
        <f t="shared" si="1"/>
        <v>#NAME?</v>
      </c>
      <c r="Q17" s="457" t="e">
        <f t="shared" si="2"/>
        <v>#NAME?</v>
      </c>
      <c r="R17" s="457"/>
      <c r="U17" s="459"/>
      <c r="V17" s="459"/>
      <c r="W17" s="459"/>
      <c r="X17" s="459"/>
      <c r="Y17" s="459"/>
    </row>
    <row r="18" spans="1:25" ht="12.95" customHeight="1" x14ac:dyDescent="0.2">
      <c r="A18" s="58" t="str">
        <f t="shared" si="0"/>
        <v/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58"/>
      <c r="P18" s="62" t="str">
        <f t="shared" si="1"/>
        <v/>
      </c>
      <c r="Q18" s="457">
        <f t="shared" si="2"/>
        <v>0</v>
      </c>
      <c r="R18" s="457"/>
      <c r="U18" s="460" t="s">
        <v>67</v>
      </c>
      <c r="V18" s="460"/>
      <c r="W18" s="460"/>
      <c r="X18" s="460"/>
      <c r="Y18" s="460"/>
    </row>
    <row r="19" spans="1:25" ht="12.95" customHeight="1" x14ac:dyDescent="0.2">
      <c r="A19" s="58" t="str">
        <f t="shared" si="0"/>
        <v/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58"/>
      <c r="P19" s="62" t="str">
        <f t="shared" si="1"/>
        <v/>
      </c>
      <c r="Q19" s="457">
        <f t="shared" si="2"/>
        <v>0</v>
      </c>
      <c r="R19" s="457"/>
      <c r="U19" s="461"/>
      <c r="V19" s="461"/>
      <c r="W19" s="461"/>
      <c r="X19" s="461"/>
      <c r="Y19" s="461"/>
    </row>
    <row r="20" spans="1:25" ht="12.95" customHeight="1" x14ac:dyDescent="0.2">
      <c r="A20" s="58" t="str">
        <f t="shared" si="0"/>
        <v/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58"/>
      <c r="P20" s="62" t="str">
        <f t="shared" si="1"/>
        <v/>
      </c>
      <c r="Q20" s="457">
        <f t="shared" si="2"/>
        <v>0</v>
      </c>
      <c r="R20" s="457"/>
      <c r="U20" s="461"/>
      <c r="V20" s="461"/>
      <c r="W20" s="461"/>
      <c r="X20" s="461"/>
      <c r="Y20" s="461"/>
    </row>
    <row r="21" spans="1:25" ht="12.95" customHeight="1" x14ac:dyDescent="0.2">
      <c r="A21" s="58" t="str">
        <f t="shared" si="0"/>
        <v/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58"/>
      <c r="P21" s="62" t="str">
        <f t="shared" si="1"/>
        <v/>
      </c>
      <c r="Q21" s="457">
        <f t="shared" si="2"/>
        <v>0</v>
      </c>
      <c r="R21" s="457"/>
      <c r="U21" s="461"/>
      <c r="V21" s="461"/>
      <c r="W21" s="461"/>
      <c r="X21" s="461"/>
      <c r="Y21" s="461"/>
    </row>
    <row r="22" spans="1:25" ht="12.95" customHeight="1" x14ac:dyDescent="0.2">
      <c r="A22" s="58" t="str">
        <f t="shared" si="0"/>
        <v/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58"/>
      <c r="P22" s="62" t="str">
        <f t="shared" si="1"/>
        <v/>
      </c>
      <c r="Q22" s="457">
        <f t="shared" si="2"/>
        <v>0</v>
      </c>
      <c r="R22" s="457"/>
      <c r="U22" s="461"/>
      <c r="V22" s="461"/>
      <c r="W22" s="461"/>
      <c r="X22" s="461"/>
      <c r="Y22" s="461"/>
    </row>
    <row r="23" spans="1:25" ht="12.95" customHeight="1" x14ac:dyDescent="0.2">
      <c r="A23" s="58" t="str">
        <f t="shared" si="0"/>
        <v/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58"/>
      <c r="P23" s="62" t="str">
        <f t="shared" si="1"/>
        <v/>
      </c>
      <c r="Q23" s="457">
        <f t="shared" si="2"/>
        <v>0</v>
      </c>
      <c r="R23" s="457"/>
      <c r="U23" s="461"/>
      <c r="V23" s="461"/>
      <c r="W23" s="461"/>
      <c r="X23" s="461"/>
      <c r="Y23" s="461"/>
    </row>
    <row r="24" spans="1:25" ht="12.95" customHeight="1" x14ac:dyDescent="0.2">
      <c r="A24" s="58" t="str">
        <f t="shared" si="0"/>
        <v/>
      </c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58"/>
      <c r="P24" s="62" t="str">
        <f t="shared" si="1"/>
        <v/>
      </c>
      <c r="Q24" s="457">
        <f t="shared" si="2"/>
        <v>0</v>
      </c>
      <c r="R24" s="457"/>
    </row>
    <row r="25" spans="1:25" ht="12.95" customHeight="1" x14ac:dyDescent="0.2">
      <c r="A25" s="58" t="str">
        <f t="shared" si="0"/>
        <v/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58"/>
      <c r="P25" s="62" t="str">
        <f t="shared" si="1"/>
        <v/>
      </c>
      <c r="Q25" s="457">
        <f t="shared" si="2"/>
        <v>0</v>
      </c>
      <c r="R25" s="457"/>
    </row>
    <row r="26" spans="1:25" ht="12.95" customHeight="1" x14ac:dyDescent="0.2">
      <c r="A26" s="58" t="str">
        <f t="shared" si="0"/>
        <v/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58"/>
      <c r="P26" s="62" t="str">
        <f t="shared" si="1"/>
        <v/>
      </c>
      <c r="Q26" s="457">
        <f t="shared" si="2"/>
        <v>0</v>
      </c>
      <c r="R26" s="457"/>
    </row>
    <row r="27" spans="1:25" ht="12.95" customHeight="1" x14ac:dyDescent="0.2">
      <c r="A27" s="58" t="str">
        <f t="shared" si="0"/>
        <v/>
      </c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58"/>
      <c r="P27" s="62" t="str">
        <f t="shared" si="1"/>
        <v/>
      </c>
      <c r="Q27" s="457">
        <f t="shared" si="2"/>
        <v>0</v>
      </c>
      <c r="R27" s="457"/>
    </row>
    <row r="28" spans="1:25" ht="12.95" customHeight="1" x14ac:dyDescent="0.2">
      <c r="A28" s="58" t="str">
        <f t="shared" si="0"/>
        <v/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58"/>
      <c r="P28" s="62" t="str">
        <f t="shared" si="1"/>
        <v/>
      </c>
      <c r="Q28" s="457">
        <f t="shared" si="2"/>
        <v>0</v>
      </c>
      <c r="R28" s="457"/>
    </row>
    <row r="29" spans="1:25" ht="12.95" customHeight="1" x14ac:dyDescent="0.2">
      <c r="A29" s="58" t="str">
        <f t="shared" si="0"/>
        <v/>
      </c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58"/>
      <c r="P29" s="62" t="str">
        <f t="shared" si="1"/>
        <v/>
      </c>
      <c r="Q29" s="457">
        <f t="shared" si="2"/>
        <v>0</v>
      </c>
      <c r="R29" s="457"/>
    </row>
    <row r="30" spans="1:25" ht="12.95" customHeight="1" x14ac:dyDescent="0.2">
      <c r="A30" s="58" t="str">
        <f t="shared" si="0"/>
        <v/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58"/>
      <c r="P30" s="62" t="str">
        <f t="shared" si="1"/>
        <v/>
      </c>
      <c r="Q30" s="457">
        <f t="shared" si="2"/>
        <v>0</v>
      </c>
      <c r="R30" s="457"/>
    </row>
    <row r="31" spans="1:25" ht="12.95" customHeight="1" x14ac:dyDescent="0.2">
      <c r="A31" s="58" t="str">
        <f t="shared" si="0"/>
        <v/>
      </c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58"/>
      <c r="P31" s="62" t="str">
        <f t="shared" si="1"/>
        <v/>
      </c>
      <c r="Q31" s="457">
        <f t="shared" si="2"/>
        <v>0</v>
      </c>
      <c r="R31" s="457"/>
    </row>
    <row r="32" spans="1:25" ht="12.95" customHeight="1" x14ac:dyDescent="0.2">
      <c r="A32" s="58" t="str">
        <f t="shared" si="0"/>
        <v/>
      </c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58"/>
      <c r="P32" s="62" t="str">
        <f t="shared" si="1"/>
        <v/>
      </c>
      <c r="Q32" s="457">
        <f t="shared" si="2"/>
        <v>0</v>
      </c>
      <c r="R32" s="457"/>
    </row>
    <row r="33" spans="1:25" ht="12.95" customHeight="1" x14ac:dyDescent="0.2">
      <c r="A33" s="59" t="str">
        <f t="shared" si="0"/>
        <v/>
      </c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59"/>
      <c r="P33" s="63" t="str">
        <f t="shared" si="1"/>
        <v/>
      </c>
      <c r="Q33" s="468">
        <f t="shared" si="2"/>
        <v>0</v>
      </c>
      <c r="R33" s="468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9" t="s">
        <v>27</v>
      </c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1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62"/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4"/>
      <c r="P36" s="26" t="str">
        <f>Settings!$B$27&amp;" Rate"</f>
        <v>Sales Tax Rate</v>
      </c>
      <c r="Q36" s="465">
        <v>0</v>
      </c>
      <c r="R36" s="466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62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4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62"/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4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6"/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8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9"/>
      <c r="B40" s="480"/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1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82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P41" s="483" t="s">
        <v>73</v>
      </c>
      <c r="Q41" s="483"/>
      <c r="R41" s="483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72" t="str">
        <f>Settings!$B$5</f>
        <v>Заказ на закупку</v>
      </c>
      <c r="Q42" s="472"/>
      <c r="R42" s="472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7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73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</row>
    <row r="44" spans="1:25" ht="18" customHeight="1" x14ac:dyDescent="0.2">
      <c r="A44" s="47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74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</row>
    <row r="45" spans="1:25" ht="18" customHeight="1" x14ac:dyDescent="0.2">
      <c r="A45" s="475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65" priority="7" stopIfTrue="1">
      <formula>IF($S$2="No Color",TRUE,FALSE)</formula>
    </cfRule>
    <cfRule type="expression" dxfId="64" priority="8" stopIfTrue="1">
      <formula>IF($S$2="Red",TRUE,FALSE)</formula>
    </cfRule>
    <cfRule type="expression" dxfId="63" priority="9" stopIfTrue="1">
      <formula>IF($S$2="Green",TRUE,FALSE)</formula>
    </cfRule>
  </conditionalFormatting>
  <conditionalFormatting sqref="A15 O15:P15">
    <cfRule type="expression" dxfId="62" priority="1" stopIfTrue="1">
      <formula>IF($S$2="No Color",TRUE,FALSE)</formula>
    </cfRule>
    <cfRule type="expression" dxfId="61" priority="2" stopIfTrue="1">
      <formula>IF($S$2="Red",TRUE,FALSE)</formula>
    </cfRule>
    <cfRule type="expression" dxfId="60" priority="3" stopIfTrue="1">
      <formula>IF($S$2="Green",TRUE,FALSE)</formula>
    </cfRule>
  </conditionalFormatting>
  <conditionalFormatting sqref="A16:R33">
    <cfRule type="expression" dxfId="59" priority="10" stopIfTrue="1">
      <formula>MOD(ROW(),2)=1</formula>
    </cfRule>
  </conditionalFormatting>
  <conditionalFormatting sqref="B15:N15 A8:D8 F8:I8">
    <cfRule type="expression" dxfId="58" priority="11" stopIfTrue="1">
      <formula>IF($S$2="No Color",TRUE,FALSE)</formula>
    </cfRule>
    <cfRule type="expression" dxfId="57" priority="12" stopIfTrue="1">
      <formula>IF($S$2="Red",TRUE,FALSE)</formula>
    </cfRule>
    <cfRule type="expression" dxfId="56" priority="13" stopIfTrue="1">
      <formula>IF($S$2="Green",TRUE,FALSE)</formula>
    </cfRule>
  </conditionalFormatting>
  <conditionalFormatting sqref="Q15:R15">
    <cfRule type="expression" dxfId="55" priority="14" stopIfTrue="1">
      <formula>IF($S$2="No Color",TRUE,FALSE)</formula>
    </cfRule>
    <cfRule type="expression" dxfId="54" priority="15" stopIfTrue="1">
      <formula>IF($S$2="Green",TRUE,FALSE)</formula>
    </cfRule>
    <cfRule type="expression" dxfId="53" priority="16" stopIfTrue="1">
      <formula>IF($S$2="Red",TRUE,FALSE)</formula>
    </cfRule>
  </conditionalFormatting>
  <conditionalFormatting sqref="R1 O1">
    <cfRule type="expression" dxfId="52" priority="4" stopIfTrue="1">
      <formula>IF($S$2="No Color",TRUE,FALSE)</formula>
    </cfRule>
    <cfRule type="expression" dxfId="51" priority="5" stopIfTrue="1">
      <formula>IF($S$2="Red",TRUE,FALSE)</formula>
    </cfRule>
    <cfRule type="expression" dxfId="50" priority="6" stopIfTrue="1">
      <formula>IF($S$2="Green",TRUE,FALSE)</formula>
    </cfRule>
  </conditionalFormatting>
  <conditionalFormatting sqref="K8:L13">
    <cfRule type="expression" dxfId="49" priority="17" stopIfTrue="1">
      <formula>IF($S$2="No Color",TRUE,FALSE)</formula>
    </cfRule>
    <cfRule type="expression" dxfId="48" priority="18" stopIfTrue="1">
      <formula>IF($S$2="Red",TRUE,FALSE)</formula>
    </cfRule>
    <cfRule type="expression" dxfId="47" priority="19" stopIfTrue="1">
      <formula>IF($S$2="Green",TRUE,FALSE)</formula>
    </cfRule>
  </conditionalFormatting>
  <conditionalFormatting sqref="A43:R43">
    <cfRule type="expression" dxfId="46" priority="20" stopIfTrue="1">
      <formula>IF($S$2="No Color",TRUE,FALSE)</formula>
    </cfRule>
    <cfRule type="expression" dxfId="45" priority="21" stopIfTrue="1">
      <formula>IF($S$2="Red",TRUE,FALSE)</formula>
    </cfRule>
    <cfRule type="expression" dxfId="44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8"/>
      <c r="B4" s="448"/>
      <c r="C4" s="448"/>
      <c r="D4" s="448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9" t="s">
        <v>20</v>
      </c>
      <c r="B8" s="449"/>
      <c r="C8" s="449"/>
      <c r="D8" s="449"/>
      <c r="E8" s="36"/>
      <c r="F8" s="449" t="s">
        <v>21</v>
      </c>
      <c r="G8" s="449"/>
      <c r="H8" s="449"/>
      <c r="I8" s="449"/>
      <c r="J8" s="36"/>
      <c r="K8" s="45" t="s">
        <v>17</v>
      </c>
      <c r="L8" s="43"/>
      <c r="M8" s="450" t="s">
        <v>1</v>
      </c>
      <c r="N8" s="451"/>
      <c r="O8" s="47" t="s">
        <v>12</v>
      </c>
      <c r="P8" s="22"/>
      <c r="Q8" s="452">
        <f ca="1">TODAY()</f>
        <v>44298</v>
      </c>
      <c r="R8" s="453"/>
    </row>
    <row r="9" spans="1:25" ht="18" customHeight="1" x14ac:dyDescent="0.2">
      <c r="A9" s="443" t="s">
        <v>1</v>
      </c>
      <c r="B9" s="443"/>
      <c r="C9" s="443"/>
      <c r="D9" s="443"/>
      <c r="E9" s="17"/>
      <c r="F9" s="443" t="s">
        <v>1</v>
      </c>
      <c r="G9" s="443"/>
      <c r="H9" s="443"/>
      <c r="I9" s="42"/>
      <c r="J9" s="41"/>
      <c r="K9" s="46" t="s">
        <v>24</v>
      </c>
      <c r="L9" s="44"/>
      <c r="M9" s="444"/>
      <c r="N9" s="445"/>
      <c r="O9" s="47" t="s">
        <v>13</v>
      </c>
      <c r="P9" s="22"/>
      <c r="Q9" s="446" t="s">
        <v>63</v>
      </c>
      <c r="R9" s="447"/>
    </row>
    <row r="10" spans="1:25" ht="18" customHeight="1" x14ac:dyDescent="0.2">
      <c r="A10" s="443" t="s">
        <v>2</v>
      </c>
      <c r="B10" s="443"/>
      <c r="C10" s="443"/>
      <c r="D10" s="443"/>
      <c r="E10" s="17"/>
      <c r="F10" s="443" t="s">
        <v>2</v>
      </c>
      <c r="G10" s="443"/>
      <c r="H10" s="443"/>
      <c r="I10" s="42"/>
      <c r="J10" s="41"/>
      <c r="K10" s="46" t="s">
        <v>25</v>
      </c>
      <c r="L10" s="44"/>
      <c r="M10" s="444"/>
      <c r="N10" s="445"/>
      <c r="O10" s="47" t="s">
        <v>14</v>
      </c>
      <c r="P10" s="22"/>
      <c r="Q10" s="446" t="s">
        <v>15</v>
      </c>
      <c r="R10" s="447"/>
    </row>
    <row r="11" spans="1:25" ht="18" customHeight="1" x14ac:dyDescent="0.2">
      <c r="A11" s="443" t="s">
        <v>3</v>
      </c>
      <c r="B11" s="443"/>
      <c r="C11" s="443"/>
      <c r="D11" s="443"/>
      <c r="E11" s="17"/>
      <c r="F11" s="443" t="s">
        <v>3</v>
      </c>
      <c r="G11" s="443"/>
      <c r="H11" s="443"/>
      <c r="I11" s="42"/>
      <c r="J11" s="41"/>
      <c r="K11" s="46" t="s">
        <v>18</v>
      </c>
      <c r="L11" s="44"/>
      <c r="M11" s="444"/>
      <c r="N11" s="445"/>
      <c r="O11" s="47" t="s">
        <v>22</v>
      </c>
      <c r="P11" s="22"/>
      <c r="Q11" s="446">
        <v>12345678</v>
      </c>
      <c r="R11" s="447"/>
    </row>
    <row r="12" spans="1:25" ht="18" customHeight="1" x14ac:dyDescent="0.2">
      <c r="A12" s="443" t="s">
        <v>4</v>
      </c>
      <c r="B12" s="443"/>
      <c r="C12" s="443"/>
      <c r="D12" s="443"/>
      <c r="E12" s="17"/>
      <c r="F12" s="443" t="s">
        <v>4</v>
      </c>
      <c r="G12" s="443"/>
      <c r="H12" s="443"/>
      <c r="I12" s="42"/>
      <c r="J12" s="41"/>
      <c r="K12" s="46" t="s">
        <v>19</v>
      </c>
      <c r="L12" s="44"/>
      <c r="M12" s="444"/>
      <c r="N12" s="445"/>
      <c r="O12" s="47" t="s">
        <v>64</v>
      </c>
      <c r="P12" s="22"/>
      <c r="Q12" s="452">
        <f ca="1">Q8+30</f>
        <v>44328</v>
      </c>
      <c r="R12" s="453"/>
    </row>
    <row r="13" spans="1:25" ht="18" customHeight="1" x14ac:dyDescent="0.2">
      <c r="A13" s="443" t="s">
        <v>5</v>
      </c>
      <c r="B13" s="443"/>
      <c r="C13" s="443"/>
      <c r="D13" s="443"/>
      <c r="E13" s="17"/>
      <c r="F13" s="443" t="s">
        <v>5</v>
      </c>
      <c r="G13" s="443"/>
      <c r="H13" s="443"/>
      <c r="I13" s="42"/>
      <c r="J13" s="41"/>
      <c r="K13" s="46" t="s">
        <v>26</v>
      </c>
      <c r="L13" s="44"/>
      <c r="M13" s="444"/>
      <c r="N13" s="445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4" t="s">
        <v>7</v>
      </c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67" t="s">
        <v>6</v>
      </c>
      <c r="P15" s="67" t="s">
        <v>8</v>
      </c>
      <c r="Q15" s="455" t="s">
        <v>9</v>
      </c>
      <c r="R15" s="455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6" t="s">
        <v>74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58">
        <v>2</v>
      </c>
      <c r="P16" s="62" t="e">
        <f t="shared" ref="P16:P33" si="1">IF(ISBLANK(B16),"",INDEX(unit_price,MATCH(B16,product,0)))</f>
        <v>#NAME?</v>
      </c>
      <c r="Q16" s="457" t="e">
        <f t="shared" ref="Q16:Q33" si="2">IF(OR(ISBLANK(O16),O16=0),0,O16*P16)</f>
        <v>#NAME?</v>
      </c>
      <c r="R16" s="457"/>
      <c r="U16" s="458" t="s">
        <v>66</v>
      </c>
      <c r="V16" s="458"/>
      <c r="W16" s="458"/>
      <c r="X16" s="458"/>
      <c r="Y16" s="458"/>
    </row>
    <row r="17" spans="1:25" ht="12.95" customHeight="1" x14ac:dyDescent="0.2">
      <c r="A17" s="58" t="e">
        <f t="shared" si="0"/>
        <v>#NAME?</v>
      </c>
      <c r="B17" s="456" t="s">
        <v>75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58">
        <v>3</v>
      </c>
      <c r="P17" s="62" t="e">
        <f t="shared" si="1"/>
        <v>#NAME?</v>
      </c>
      <c r="Q17" s="457" t="e">
        <f t="shared" si="2"/>
        <v>#NAME?</v>
      </c>
      <c r="R17" s="457"/>
      <c r="U17" s="459"/>
      <c r="V17" s="459"/>
      <c r="W17" s="459"/>
      <c r="X17" s="459"/>
      <c r="Y17" s="459"/>
    </row>
    <row r="18" spans="1:25" ht="12.95" customHeight="1" x14ac:dyDescent="0.2">
      <c r="A18" s="58" t="str">
        <f t="shared" si="0"/>
        <v/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58"/>
      <c r="P18" s="62" t="str">
        <f t="shared" si="1"/>
        <v/>
      </c>
      <c r="Q18" s="457">
        <f t="shared" si="2"/>
        <v>0</v>
      </c>
      <c r="R18" s="457"/>
      <c r="U18" s="460" t="s">
        <v>67</v>
      </c>
      <c r="V18" s="460"/>
      <c r="W18" s="460"/>
      <c r="X18" s="460"/>
      <c r="Y18" s="460"/>
    </row>
    <row r="19" spans="1:25" ht="12.95" customHeight="1" x14ac:dyDescent="0.2">
      <c r="A19" s="58" t="str">
        <f t="shared" si="0"/>
        <v/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58"/>
      <c r="P19" s="62" t="str">
        <f t="shared" si="1"/>
        <v/>
      </c>
      <c r="Q19" s="457">
        <f t="shared" si="2"/>
        <v>0</v>
      </c>
      <c r="R19" s="457"/>
      <c r="U19" s="461"/>
      <c r="V19" s="461"/>
      <c r="W19" s="461"/>
      <c r="X19" s="461"/>
      <c r="Y19" s="461"/>
    </row>
    <row r="20" spans="1:25" ht="12.95" customHeight="1" x14ac:dyDescent="0.2">
      <c r="A20" s="58" t="str">
        <f t="shared" si="0"/>
        <v/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58"/>
      <c r="P20" s="62" t="str">
        <f t="shared" si="1"/>
        <v/>
      </c>
      <c r="Q20" s="457">
        <f t="shared" si="2"/>
        <v>0</v>
      </c>
      <c r="R20" s="457"/>
      <c r="U20" s="461"/>
      <c r="V20" s="461"/>
      <c r="W20" s="461"/>
      <c r="X20" s="461"/>
      <c r="Y20" s="461"/>
    </row>
    <row r="21" spans="1:25" ht="12.95" customHeight="1" x14ac:dyDescent="0.2">
      <c r="A21" s="58" t="str">
        <f t="shared" si="0"/>
        <v/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58"/>
      <c r="P21" s="62" t="str">
        <f t="shared" si="1"/>
        <v/>
      </c>
      <c r="Q21" s="457">
        <f t="shared" si="2"/>
        <v>0</v>
      </c>
      <c r="R21" s="457"/>
      <c r="U21" s="461"/>
      <c r="V21" s="461"/>
      <c r="W21" s="461"/>
      <c r="X21" s="461"/>
      <c r="Y21" s="461"/>
    </row>
    <row r="22" spans="1:25" ht="12.95" customHeight="1" x14ac:dyDescent="0.2">
      <c r="A22" s="58" t="str">
        <f t="shared" si="0"/>
        <v/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58"/>
      <c r="P22" s="62" t="str">
        <f t="shared" si="1"/>
        <v/>
      </c>
      <c r="Q22" s="457">
        <f t="shared" si="2"/>
        <v>0</v>
      </c>
      <c r="R22" s="457"/>
      <c r="U22" s="461"/>
      <c r="V22" s="461"/>
      <c r="W22" s="461"/>
      <c r="X22" s="461"/>
      <c r="Y22" s="461"/>
    </row>
    <row r="23" spans="1:25" ht="12.95" customHeight="1" x14ac:dyDescent="0.2">
      <c r="A23" s="58" t="str">
        <f t="shared" si="0"/>
        <v/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58"/>
      <c r="P23" s="62" t="str">
        <f t="shared" si="1"/>
        <v/>
      </c>
      <c r="Q23" s="457">
        <f t="shared" si="2"/>
        <v>0</v>
      </c>
      <c r="R23" s="457"/>
      <c r="U23" s="461"/>
      <c r="V23" s="461"/>
      <c r="W23" s="461"/>
      <c r="X23" s="461"/>
      <c r="Y23" s="461"/>
    </row>
    <row r="24" spans="1:25" ht="12.95" customHeight="1" x14ac:dyDescent="0.2">
      <c r="A24" s="58" t="str">
        <f t="shared" si="0"/>
        <v/>
      </c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58"/>
      <c r="P24" s="62" t="str">
        <f t="shared" si="1"/>
        <v/>
      </c>
      <c r="Q24" s="457">
        <f t="shared" si="2"/>
        <v>0</v>
      </c>
      <c r="R24" s="457"/>
    </row>
    <row r="25" spans="1:25" ht="12.95" customHeight="1" x14ac:dyDescent="0.2">
      <c r="A25" s="58" t="str">
        <f t="shared" si="0"/>
        <v/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58"/>
      <c r="P25" s="62" t="str">
        <f t="shared" si="1"/>
        <v/>
      </c>
      <c r="Q25" s="457">
        <f t="shared" si="2"/>
        <v>0</v>
      </c>
      <c r="R25" s="457"/>
    </row>
    <row r="26" spans="1:25" ht="12.95" customHeight="1" x14ac:dyDescent="0.2">
      <c r="A26" s="58" t="str">
        <f t="shared" si="0"/>
        <v/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58"/>
      <c r="P26" s="62" t="str">
        <f t="shared" si="1"/>
        <v/>
      </c>
      <c r="Q26" s="457">
        <f t="shared" si="2"/>
        <v>0</v>
      </c>
      <c r="R26" s="457"/>
    </row>
    <row r="27" spans="1:25" ht="12.95" customHeight="1" x14ac:dyDescent="0.2">
      <c r="A27" s="58" t="str">
        <f t="shared" si="0"/>
        <v/>
      </c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58"/>
      <c r="P27" s="62" t="str">
        <f t="shared" si="1"/>
        <v/>
      </c>
      <c r="Q27" s="457">
        <f t="shared" si="2"/>
        <v>0</v>
      </c>
      <c r="R27" s="457"/>
    </row>
    <row r="28" spans="1:25" ht="12.95" customHeight="1" x14ac:dyDescent="0.2">
      <c r="A28" s="58" t="str">
        <f t="shared" si="0"/>
        <v/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58"/>
      <c r="P28" s="62" t="str">
        <f t="shared" si="1"/>
        <v/>
      </c>
      <c r="Q28" s="457">
        <f t="shared" si="2"/>
        <v>0</v>
      </c>
      <c r="R28" s="457"/>
    </row>
    <row r="29" spans="1:25" ht="12.95" customHeight="1" x14ac:dyDescent="0.2">
      <c r="A29" s="58" t="str">
        <f t="shared" si="0"/>
        <v/>
      </c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58"/>
      <c r="P29" s="62" t="str">
        <f t="shared" si="1"/>
        <v/>
      </c>
      <c r="Q29" s="457">
        <f t="shared" si="2"/>
        <v>0</v>
      </c>
      <c r="R29" s="457"/>
    </row>
    <row r="30" spans="1:25" ht="12.95" customHeight="1" x14ac:dyDescent="0.2">
      <c r="A30" s="58" t="str">
        <f t="shared" si="0"/>
        <v/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58"/>
      <c r="P30" s="62" t="str">
        <f t="shared" si="1"/>
        <v/>
      </c>
      <c r="Q30" s="457">
        <f t="shared" si="2"/>
        <v>0</v>
      </c>
      <c r="R30" s="457"/>
    </row>
    <row r="31" spans="1:25" ht="12.95" customHeight="1" x14ac:dyDescent="0.2">
      <c r="A31" s="58" t="str">
        <f t="shared" si="0"/>
        <v/>
      </c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58"/>
      <c r="P31" s="62" t="str">
        <f t="shared" si="1"/>
        <v/>
      </c>
      <c r="Q31" s="457">
        <f t="shared" si="2"/>
        <v>0</v>
      </c>
      <c r="R31" s="457"/>
    </row>
    <row r="32" spans="1:25" ht="12.95" customHeight="1" x14ac:dyDescent="0.2">
      <c r="A32" s="58" t="str">
        <f t="shared" si="0"/>
        <v/>
      </c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58"/>
      <c r="P32" s="62" t="str">
        <f t="shared" si="1"/>
        <v/>
      </c>
      <c r="Q32" s="457">
        <f t="shared" si="2"/>
        <v>0</v>
      </c>
      <c r="R32" s="457"/>
    </row>
    <row r="33" spans="1:25" ht="12.95" customHeight="1" x14ac:dyDescent="0.2">
      <c r="A33" s="59" t="str">
        <f t="shared" si="0"/>
        <v/>
      </c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59"/>
      <c r="P33" s="63" t="str">
        <f t="shared" si="1"/>
        <v/>
      </c>
      <c r="Q33" s="468">
        <f t="shared" si="2"/>
        <v>0</v>
      </c>
      <c r="R33" s="468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9" t="s">
        <v>27</v>
      </c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1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62"/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4"/>
      <c r="P36" s="26" t="str">
        <f>Settings!$B$27&amp;" Rate"</f>
        <v>Sales Tax Rate</v>
      </c>
      <c r="Q36" s="465">
        <v>0</v>
      </c>
      <c r="R36" s="466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62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4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62"/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4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6"/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8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9"/>
      <c r="B40" s="480"/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1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82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P41" s="483" t="s">
        <v>73</v>
      </c>
      <c r="Q41" s="483"/>
      <c r="R41" s="483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72" t="str">
        <f>Settings!$B$5</f>
        <v>Заказ на закупку</v>
      </c>
      <c r="Q42" s="472"/>
      <c r="R42" s="472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7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73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</row>
    <row r="44" spans="1:25" ht="18" customHeight="1" x14ac:dyDescent="0.2">
      <c r="A44" s="47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74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</row>
    <row r="45" spans="1:25" ht="18" customHeight="1" x14ac:dyDescent="0.2">
      <c r="A45" s="475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43" priority="7" stopIfTrue="1">
      <formula>IF($S$2="No Color",TRUE,FALSE)</formula>
    </cfRule>
    <cfRule type="expression" dxfId="42" priority="8" stopIfTrue="1">
      <formula>IF($S$2="Red",TRUE,FALSE)</formula>
    </cfRule>
    <cfRule type="expression" dxfId="41" priority="9" stopIfTrue="1">
      <formula>IF($S$2="Green",TRUE,FALSE)</formula>
    </cfRule>
  </conditionalFormatting>
  <conditionalFormatting sqref="A15 O15:P15">
    <cfRule type="expression" dxfId="40" priority="1" stopIfTrue="1">
      <formula>IF($S$2="No Color",TRUE,FALSE)</formula>
    </cfRule>
    <cfRule type="expression" dxfId="39" priority="2" stopIfTrue="1">
      <formula>IF($S$2="Red",TRUE,FALSE)</formula>
    </cfRule>
    <cfRule type="expression" dxfId="38" priority="3" stopIfTrue="1">
      <formula>IF($S$2="Green",TRUE,FALSE)</formula>
    </cfRule>
  </conditionalFormatting>
  <conditionalFormatting sqref="A16:R33">
    <cfRule type="expression" dxfId="37" priority="10" stopIfTrue="1">
      <formula>MOD(ROW(),2)=1</formula>
    </cfRule>
  </conditionalFormatting>
  <conditionalFormatting sqref="B15:N15 A8:D8 F8:I8">
    <cfRule type="expression" dxfId="36" priority="11" stopIfTrue="1">
      <formula>IF($S$2="No Color",TRUE,FALSE)</formula>
    </cfRule>
    <cfRule type="expression" dxfId="35" priority="12" stopIfTrue="1">
      <formula>IF($S$2="Red",TRUE,FALSE)</formula>
    </cfRule>
    <cfRule type="expression" dxfId="34" priority="13" stopIfTrue="1">
      <formula>IF($S$2="Green",TRUE,FALSE)</formula>
    </cfRule>
  </conditionalFormatting>
  <conditionalFormatting sqref="Q15:R15">
    <cfRule type="expression" dxfId="33" priority="14" stopIfTrue="1">
      <formula>IF($S$2="No Color",TRUE,FALSE)</formula>
    </cfRule>
    <cfRule type="expression" dxfId="32" priority="15" stopIfTrue="1">
      <formula>IF($S$2="Green",TRUE,FALSE)</formula>
    </cfRule>
    <cfRule type="expression" dxfId="31" priority="16" stopIfTrue="1">
      <formula>IF($S$2="Red",TRUE,FALSE)</formula>
    </cfRule>
  </conditionalFormatting>
  <conditionalFormatting sqref="R1 O1">
    <cfRule type="expression" dxfId="30" priority="4" stopIfTrue="1">
      <formula>IF($S$2="No Color",TRUE,FALSE)</formula>
    </cfRule>
    <cfRule type="expression" dxfId="29" priority="5" stopIfTrue="1">
      <formula>IF($S$2="Red",TRUE,FALSE)</formula>
    </cfRule>
    <cfRule type="expression" dxfId="28" priority="6" stopIfTrue="1">
      <formula>IF($S$2="Green",TRUE,FALSE)</formula>
    </cfRule>
  </conditionalFormatting>
  <conditionalFormatting sqref="K8:L13">
    <cfRule type="expression" dxfId="27" priority="17" stopIfTrue="1">
      <formula>IF($S$2="No Color",TRUE,FALSE)</formula>
    </cfRule>
    <cfRule type="expression" dxfId="26" priority="18" stopIfTrue="1">
      <formula>IF($S$2="Red",TRUE,FALSE)</formula>
    </cfRule>
    <cfRule type="expression" dxfId="25" priority="19" stopIfTrue="1">
      <formula>IF($S$2="Green",TRUE,FALSE)</formula>
    </cfRule>
  </conditionalFormatting>
  <conditionalFormatting sqref="A43:R43">
    <cfRule type="expression" dxfId="24" priority="20" stopIfTrue="1">
      <formula>IF($S$2="No Color",TRUE,FALSE)</formula>
    </cfRule>
    <cfRule type="expression" dxfId="23" priority="21" stopIfTrue="1">
      <formula>IF($S$2="Red",TRUE,FALSE)</formula>
    </cfRule>
    <cfRule type="expression" dxfId="22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Settings</vt:lpstr>
      <vt:lpstr>Заказ на закупку</vt:lpstr>
      <vt:lpstr>Расходные материалы</vt:lpstr>
      <vt:lpstr>свод</vt:lpstr>
      <vt:lpstr>ОГЭ Сан. техн. Олимов Ж.</vt:lpstr>
      <vt:lpstr>Вспомогательные материалы</vt:lpstr>
      <vt:lpstr>СИЗ</vt:lpstr>
      <vt:lpstr>Лист1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Andrey Losev</cp:lastModifiedBy>
  <cp:lastPrinted>2021-04-02T11:52:35Z</cp:lastPrinted>
  <dcterms:created xsi:type="dcterms:W3CDTF">2009-07-28T19:11:35Z</dcterms:created>
  <dcterms:modified xsi:type="dcterms:W3CDTF">2021-04-12T15:11:26Z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